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задачи" sheetId="1" r:id="rId4"/>
    <sheet state="visible" name="теория" sheetId="2" r:id="rId5"/>
  </sheets>
  <definedNames/>
  <calcPr/>
</workbook>
</file>

<file path=xl/sharedStrings.xml><?xml version="1.0" encoding="utf-8"?>
<sst xmlns="http://schemas.openxmlformats.org/spreadsheetml/2006/main" count="522" uniqueCount="304">
  <si>
    <t>Найти значение производящей функции в точке 0,2 проекции в точке 1,9 пуассоновского процесса с интенсивностью 0,8. В правильном ответе учитываются три верных знака после запятой.</t>
  </si>
  <si>
    <t>0.29641345258531904</t>
  </si>
  <si>
    <t>При помощи неравномерной оценки оценить расстояние в точке 3,3 между функцией распределения центрированной и нормированной проекции в точке 1,4 пуассоновского процесса с интенсивностью 1,7 и стандартной нормальной функцией распределения. В правильном ответе учитываются три верных знака после запятой.</t>
  </si>
  <si>
    <t>0.5615648036838201</t>
  </si>
  <si>
    <t>Пусть процессы Nα(t), где α = 4, Nβ(t), где β = 3, Nγ(t), где γ = 5, независимы. Найти значение производящей функции в точке 0,5 проекции процесса Nα(Nβ(Nγ(t))) в точке 0,6. В правильном ответе учитываются три верных знака после запятой.</t>
  </si>
  <si>
    <t>0.062297311335240836</t>
  </si>
  <si>
    <t>Оценить при помощи неравенства Берри--Эссеена равномерное расстояние между функцией распределения центрированной и нормированной проекции в точке 1,2 пуассоновского процесса с интенсивностью 0,5 и стандартной нормальной функцией распределения. Значение константы положить равным 0,47. В правильном ответе учитываются три верных знака после запятой.</t>
  </si>
  <si>
    <t>0.6067673909058285</t>
  </si>
  <si>
    <t>Оценить оптимальную ставку премии по простейшей формуле для страховой ставки в условиях Ф-модели для вероятности неразорения, равной 0,9, если относительный иск имеет равномерное распределение на отрезке [0, 1], страховые суммы имеют показательное распределение с параметром 1,2, а объем портфеля равен 24. В правильном ответе учитываются три верных знака после запятой.</t>
  </si>
  <si>
    <t>0.6097668310645066</t>
  </si>
  <si>
    <t>Пусть процесс Nλ(t), где λ = 1, и случайные величины X1, … , имеющие биномиальное распределение с параметрами 2 и 0,8, независимы. Найти значение производящей функции в точке 0,2 проекции процесса  в точке 0,5. В правильном ответе учитываются три верных знака после запятой.</t>
  </si>
  <si>
    <t>0.6471352270890494</t>
  </si>
  <si>
    <t>Пусть ξ1, …, ξN, где N = 6, -- независимые одинаково распределенные центрированные случайные величины, ограниченные числом 30 и имеющие дисперсию 3. При помощи неравенства Хеффдинга оценить сверху хвост функции распределения их среднего арифметического в точке 3. В правильном ответе учитываются три верных знака после запятой.</t>
  </si>
  <si>
    <t>0.2112016020412935</t>
  </si>
  <si>
    <t>0.21120160204129354</t>
  </si>
  <si>
    <t>Найдите значение величины тарифа в принципе среднего значения с экзогенным параметром, равным 0,8, для суммарного иска, имеющего гамма-распределение с параметром формы 4 и масштаба 5. В правильном ответе учитываются два верных знака после запятой.</t>
  </si>
  <si>
    <t>1.4400000000000002</t>
  </si>
  <si>
    <t>Оценить при помощи аналога неравенства Лундберга вероятность разорения в дискретной динамической модели с начальным капиталом, равным 5, если для суммарной прибыли за тест-период W уравнение E e-sW = 1 имеет решение, равное 0,8. В правильном ответе учитываются три верных знака после запятой.</t>
  </si>
  <si>
    <t>0.01831563888873418</t>
  </si>
  <si>
    <t>Найдите значение величины тарифа в принципе стандартного отклонения с экзогенным параметром, равным 0,4, для суммарного иска, имеющего гамма-распределение с параметром формы 6 и масштаба 3. В правильном ответе учитываются два верных знака после запятой.</t>
  </si>
  <si>
    <t>2.3265986323710903</t>
  </si>
  <si>
    <t>Пусть процессы N1(t) и Nλ(t), где λ = 0,6, независимы. Найти дисперсию проекции процесса N1(Nλ(t)) в точке 2. В правильном ответе учитываются два верных знака после запятой.</t>
  </si>
  <si>
    <t>Пусть процесс Nλ(t), где λ = 3, и случайные величины X1, … , имеющие гамма-распределение с параметром формы 0,7 и масштаба 0,6, независимы. Найти математическое ожидание проекции процесса  в точке 0,3. В правильном ответе учитываются два верных знака после запятой.</t>
  </si>
  <si>
    <t>1.0499999999999998</t>
  </si>
  <si>
    <t>Найдите значение классической дроби Ляпунова для пуассоновской случайной величины с параметром 0,7. В правильном ответе учитываются два верных знака после запятой.</t>
  </si>
  <si>
    <t>1.77689</t>
  </si>
  <si>
    <t>X~Poisson(0.7), EV|X-0.7|^3/((0.7)^(3/2))</t>
  </si>
  <si>
    <t>Оценить минимальный страховой взнос по классической асимптотической формуле для страховых премий в статической модели страхования для вероятности неразорения, равной 0,9, если выплаты имеют показательное распределение с параметром 0,9, а объем портфеля равен 90. В правильном ответе учитываются два верных знака после запятой.</t>
  </si>
  <si>
    <t>1.2612082180027964</t>
  </si>
  <si>
    <t>При помощи экспоненциальной оценки мажорировать в точке 2,2 хвост функции распределения центрированной и нормированной пуассоновской суммы равномерно на отрезке [0, 1] распределенных слагаемых. Индекс суммирования имеет пуассоновское распределение с параметром 1,5. В правильном ответе учитываются три верных знака после запятой.</t>
  </si>
  <si>
    <t>0.30225205080535256</t>
  </si>
  <si>
    <t>хз</t>
  </si>
  <si>
    <t>Найти дисперсию конечного капитала страховщика при начальном капитале, равном 30, объеме портфеля, имеющем пуассоновское распределение с параметром 1,4, если прибыли по каждому договору страхования имеют показательное распределение с параметром 1,2.</t>
  </si>
  <si>
    <t>1.9444444444444444</t>
  </si>
  <si>
    <t>Найти математическое ожидание проекции в точке 4 процесса риска Крамера--Лундберга при начальном капитале, равном 10, коэффициенте поступления страховых премий, равном 0,9, и выплатами, имеющим показательное распределение с параметром 5. Процесс, описывающий число выплат, имеет интенсивность 5</t>
  </si>
  <si>
    <t>Найдите значение характеристической функции стандартного нормального распределения в точке 0,8.</t>
  </si>
  <si>
    <t>0.7261490370736908</t>
  </si>
  <si>
    <t>0.7261490370736909</t>
  </si>
  <si>
    <t>Найти математическое ожидание конечного капитала страховщика при начальном капитале, равном 20, объеме портфеля, имеющем пуассоновское распределение с параметром 2, если прибыли по каждому договору страхования имеют показательное распределение с параметром 0,6.</t>
  </si>
  <si>
    <t>23.333333333333332</t>
  </si>
  <si>
    <t>Найдите значение величины тарифа в принципе среднего значения с экзогенным параметром, равным 0,6, для суммарного иска, имеющего гамма-распределение с параметром формы 5 и масштаба 1. В правильном ответе учитываются два верных знака после запятой.</t>
  </si>
  <si>
    <t>8.0</t>
  </si>
  <si>
    <t>Оценить при помощи неравенства Берри--Эссеена равномерное расстояние между функцией распределения центрированной и нормированной проекции в точке 1,7 пуассоновского процесса с интенсивностью 1,2 и стандартной нормальной функцией распределения. Значение константы положить равным 0,47. В правильном ответе учитываются три верных знака после запятой.</t>
  </si>
  <si>
    <t>0.3290658197465823</t>
  </si>
  <si>
    <t>Найти математическое ожидание проекции в точке 4 процесса риска Крамера--Лундберга при начальном капитале, равном 50, коэффициенте поступления страховых премий, равном 1,9, и выплатами, имеющим показательное распределение с параметром 3. Процесс, описывающий число выплат, имеет интенсивность 1. В правильном ответе учитываются два верных знака после запятой.</t>
  </si>
  <si>
    <t>56.266666666666666</t>
  </si>
  <si>
    <t>Пусть процесс Nλ(t), где λ = 5, и случайные величины X1, … , имеющие биномиальное распределение с параметрами 3 и 0,2, независимы. Найти значение производящей функции в точке 0,8 проекции процесса  в точке 0,5. В правильном ответе учитываются три верных знака после запятой.</t>
  </si>
  <si>
    <t>0.74964163998072</t>
  </si>
  <si>
    <t>При помощи неравномерной оценки оценить расстояние в точке 3 между функцией распределения центрированной и нормированной проекции в точке 1,9 пуассоновского процесса с интенсивностью 0,8 и стандартной нормальной функцией распределения. В правильном ответе учитываются три верных знака после запятой.</t>
  </si>
  <si>
    <t>0.9269795493186431</t>
  </si>
  <si>
    <t>При помощи экспоненциальной оценки мажорировать в точке 2,5 хвост функции распределения центрированной и нормированной пуассоновской суммы равномерно на отрезке [0, 1] распределенных слагаемых. Индекс суммирования имеет пуассоновское распределение с параметром 1. В правильном ответе учитываются три верных знака после запятой.</t>
  </si>
  <si>
    <t>Пусть ξ1, …, ξN, где N = 17, -- независимые одинаково распределенные центрированные случайные величины, ограниченные числом 20 и имеющие дисперсию 4. При помощи неравенства Хеффдинга оценить сверху хвост функции распределения их среднего арифметического в точке 2,5. В правильном ответе учитываются три верных знака после запятой.</t>
  </si>
  <si>
    <t>0.01930445904618573</t>
  </si>
  <si>
    <t>0.019304459046185725</t>
  </si>
  <si>
    <t>Пусть процессы Nα(t), где α = 1, Nβ(t), где β = 2, Nγ(t), где γ = 3, независимы. Найти значение производящей функции в точке 0,5 проекции процесса Nα(Nβ(Nγ(t))) в точке 0,2. В правильном ответе учитываются три верных знака после запятой.</t>
  </si>
  <si>
    <t>0.7211859803285985</t>
  </si>
  <si>
    <t>Найти математическое ожидание конечного капитала страховщика при начальном капитале, равном 40, объеме портфеля, имеющем пуассоновское распределение с параметром 0,8, если прибыли по каждому договору страхования имеют показательное распределение с параметром 1,7. В правильном ответе учитываются два верных знака после запятой.</t>
  </si>
  <si>
    <t>40.470588235294116</t>
  </si>
  <si>
    <t>Найдите значение характеристической функции стандартного нормального распределения в точке 0,7. В правильном ответе учитываются два верных знака после запятой.</t>
  </si>
  <si>
    <t>0.7827045382418683</t>
  </si>
  <si>
    <t>0.7827045382418681</t>
  </si>
  <si>
    <t>Пусть процесс Nλ(t), где λ = 5, и случайные величины X1, … , имеющие гамма-распределение с параметром формы 0,5 и масштаба 0,8, независимы. Найти математическое ожидание проекции процесса  в точке 0,6. В правильном ответе учитываются два верных знака после запятой.</t>
  </si>
  <si>
    <t>1.875</t>
  </si>
  <si>
    <t>Найти значение производящей функции в точке 0,4 проекции в точке 1 пуассоновского процесса с интенсивностью 1. В правильном ответе учитываются три верных знака после запятой.</t>
  </si>
  <si>
    <t>0.5488116360940264</t>
  </si>
  <si>
    <t>Пусть процессы N1(t) и Nλ(t), где λ = 0,2, независимы. Найти дисперсию проекции процесса N1(Nλ(t)) в точке 5. В правильном ответе учитываются два верных знака после запятой.</t>
  </si>
  <si>
    <t>Оценить минимальный страховой взнос по классической асимптотической формуле для страховых премий в статической модели страхования для вероятности неразорения, равной 0,9, если выплаты имеют показательное распределение с параметром 1,0, а объем портфеля равен 90. В правильном ответе учитываются два верных знака после запятой.</t>
  </si>
  <si>
    <t>1.1350873962025168</t>
  </si>
  <si>
    <t>Найти дисперсию конечного капитала страховщика при начальном капитале, равном 40, объеме портфеля, имеющем пуассоновское распределение с параметром 0,8, если прибыли по каждому договору страхования имеют показательное распределение с параметром 1,7. В правильном ответе учитываются два верных знака после запятой.</t>
  </si>
  <si>
    <t>0.5536332179930796</t>
  </si>
  <si>
    <t>Оценить оптимальную ставку премии по простейшей формуле для страховой ставки в условиях Ф-модели для вероятности неразорения, равной 0,9, если относительный иск имеет равномерное распределение на отрезке [0, 1], страховые суммы имеют показательное распределение с параметром 0,9, а объем портфеля равен 27. В правильном ответе учитываются три верных знака после запятой.</t>
  </si>
  <si>
    <t>0.6031663529583217</t>
  </si>
  <si>
    <t>Оценить при помощи аналога неравенства Лундберга вероятность разорения в дискретной динамической модели с начальным капиталом, равным 3, если для суммарной прибыли за тест-период W уравнение E e-sW = 1 имеет решение, равное 0,7. В правильном ответе учитываются три верных знака после запятой.</t>
  </si>
  <si>
    <t>0.12245642825298195</t>
  </si>
  <si>
    <t>Найдите значение величины тарифа в принципе стандартного отклонения с экзогенным параметром, равным 0,6, для суммарного иска, имеющего гамма-распределение с параметром формы 5 и масштаба 1. В правильном ответе учитываются два верных знака после запятой.</t>
  </si>
  <si>
    <t>6.341640786499874</t>
  </si>
  <si>
    <t>Найдите значение классической дроби Ляпунова для пуассоновской случайной величины с параметром 0,2. В правильном ответе учитываются два верных знака после запятой.</t>
  </si>
  <si>
    <t>2.38253</t>
  </si>
  <si>
    <t>Илья</t>
  </si>
  <si>
    <t>При помощи экспоненциальной оценки мажорировать в точке 2,9 хвост функции распределения центрированной и нормированной пуассоновской суммы равномерно на отрезке [0, 1] распределенных слагаемых. Индекс суммирования имеет пуассоновское распределение с параметром 2. В правильном ответе учитываются три верных знака после запятой.</t>
  </si>
  <si>
    <t>0.15122514405772697</t>
  </si>
  <si>
    <t>При помощи неравномерной оценки оценить расстояние в точке 3,5 между функцией распределения центрированной и нормированной проекции в точке 1,1 пуассоновского процесса с интенсивностью 0,7 и стандартной нормальной функцией распределения. В правильном ответе учитываются три верных знака после запятой.</t>
  </si>
  <si>
    <t>0.8311654579392397</t>
  </si>
  <si>
    <t>Оценить оптимальную ставку премии по простейшей формуле для страховой ставки в условиях Ф-модели для вероятности неразорения, равной 0,9, если относительный иск имеет равномерное распределение на отрезке [0, 1], страховые суммы имеют показательное распределение с параметром 0,8, а объем портфеля равен 16. В правильном ответе учитываются три верных знака после запятой.</t>
  </si>
  <si>
    <t>0.636373329882336</t>
  </si>
  <si>
    <t>Пусть процесс Nλ(t), где λ = 1, и случайные величины X1, … , имеющие гамма-распределение с параметром формы 0,3 и масштаба 0,1, независимы. Найти математическое ожидание проекции процесса  в точке 0,2. В правильном ответе учитываются два верных знака после запятой.</t>
  </si>
  <si>
    <t>0.6</t>
  </si>
  <si>
    <t>Найти математическое ожидание конечного капитала страховщика при начальном капитале, равном 10, объеме портфеля, имеющем пуассоновское распределение с параметром 1, если прибыли по каждому договору страхования имеют показательное распределение с параметром 1,5. В правильном ответе учитываются два верных знака после запятой.</t>
  </si>
  <si>
    <t>10.666666666666666</t>
  </si>
  <si>
    <t>Найдите значение характеристической функции стандартного нормального распределения в точке 1,7. В правильном ответе учитываются два верных знака после запятой.</t>
  </si>
  <si>
    <t>0.23574607655586358</t>
  </si>
  <si>
    <t>Оценить при помощи неравенства Берри--Эссеена равномерное расстояние между функцией распределения центрированной и нормированной проекции в точке 1,2 пуассоновского процесса с интенсивностью 1,9 и стандартной нормальной функцией распределения. Значение константы положить равным 0,47. В правильном ответе учитываются три верных знака после запятой.</t>
  </si>
  <si>
    <t>0.3112651039102853</t>
  </si>
  <si>
    <t>Найти дисперсию конечного капитала страховщика при начальном капитале, равном 40, объеме портфеля, имеющем пуассоновское распределение с параметром 1,3, если прибыли по каждому договору страхования имеют показательное распределение с параметром 1,3. В правильном ответе учитываются два верных знака после запятой.</t>
  </si>
  <si>
    <t>1.5384615384615383</t>
  </si>
  <si>
    <t>Найдите значение величины тарифа в принципе среднего значения с экзогенным параметром, равным 0,6, для суммарного иска, имеющего гамма-распределение с параметром формы 4 и масштаба 3. В правильном ответе учитываются два верных знака после запятой.</t>
  </si>
  <si>
    <t>2.1333333333333333</t>
  </si>
  <si>
    <t>Найти математическое ожидание проекции в точке 4 процесса риска Крамера--Лундберга при начальном капитале, равном 10, коэффициенте поступления страховых премий, равном 0,9, и выплатами, имеющим показательное распределение с параметром 5. Процесс, описывающий число выплат, имеет интенсивность 5. В правильном ответе учитываются два верных знака после запятой.</t>
  </si>
  <si>
    <t>Пусть процесс Nλ(t), где λ = 3, и случайные величины X1, … , имеющие биномиальное распределение с параметрами 3 и 0,8, независимы. Найти значение производящей функции в точке 0,6 проекции процесса  в точке 0,2. В правильном ответе учитываются три верных знака после запятой.</t>
  </si>
  <si>
    <t>0.6627610241512537</t>
  </si>
  <si>
    <t>Оценить минимальный страховой взнос по классической асимптотической формуле для страховых премий в статической модели страхования для вероятности неразорения, равной 0,9, если выплаты имеют показательное распределение с параметром 1,0, а объем портфеля равен 100. В правильном ответе учитываются два верных знака после запятой.</t>
  </si>
  <si>
    <t>1.12815515655446</t>
  </si>
  <si>
    <t>Пусть ξ1, …, ξN, где N = 5, -- независимые одинаково распределенные центрированные случайные величины, ограниченные числом 20 и имеющие дисперсию 2. При помощи неравенства Хеффдинга оценить сверху хвост функции распределения их среднего арифметического в точке 2,5. В правильном ответе учитываются три верных знака после запятой.</t>
  </si>
  <si>
    <t>0.21741805875864956</t>
  </si>
  <si>
    <t>Оценить при помощи аналога неравенства Лундберга вероятность разорения в дискретной динамической модели с начальным капиталом, равным 1, если для суммарной прибыли за тест-период W уравнение E e-sW = 1 имеет решение, равное 0,8. В правильном ответе учитываются три верных знака после запятой.</t>
  </si>
  <si>
    <t>0.44932896411722156</t>
  </si>
  <si>
    <t>Найти значение производящей функции в точке 0,6 проекции в точке 1,3 пуассоновского процесса с интенсивностью 1,9. В правильном ответе учитываются три верных знака после запятой.</t>
  </si>
  <si>
    <t>0.3723205880531552</t>
  </si>
  <si>
    <t>Пусть процессы N1(t) и Nλ(t), где λ = 0,3, независимы. Найти дисперсию проекции процесса N1(Nλ(t)) в точке 1. В правильном ответе учитываются два верных знака после запятой.</t>
  </si>
  <si>
    <t>2 * lambda  * t</t>
  </si>
  <si>
    <t>Найдите значение классической дроби Ляпунова для пуассоновской случайной величины с параметром 0,3. В правильном ответе учитываются два верных знака после запятой.</t>
  </si>
  <si>
    <t>X~Poisson(1.0), EV|X-1.0|^3/((1.0)^(3/2))</t>
  </si>
  <si>
    <t>Пусть процессы Nα(t), где α = 3, Nβ(t), где β = 5, Nγ(t), где γ = 4, независимы. Найти значение производящей функции в точке 0,7 проекции процесса Nα(Nβ(Nγ(t))) в точке 0,6. В правильном ответе учитываются три верных знака после запятой.</t>
  </si>
  <si>
    <t>0.102640688569719</t>
  </si>
  <si>
    <t>a. Суммарная прибыль страховщика за k тест-периодов -- это процесс Пуассона.</t>
  </si>
  <si>
    <t>нет</t>
  </si>
  <si>
    <t>b. Во время тест-периода страховщик может пользоваться краткосрочным беспроцентным кредитом для осуществления выплат.</t>
  </si>
  <si>
    <t>да</t>
  </si>
  <si>
    <t>c. Вероятность разорения как функция ставки премии монотонно возрастает.</t>
  </si>
  <si>
    <t>d. Суммарная прибыль страховщика за k тест-периодов -- это однородный процесс.</t>
  </si>
  <si>
    <t>e. В дискретной динамической модели вероятность разорения -- это вероятность наступления неплатежеспособности страховщика во время тест-периода.</t>
  </si>
  <si>
    <t>f. Траектория поступления премий в процессе риска Спарре Андерсена -- ступенчатая функция.</t>
  </si>
  <si>
    <t>a. Иррационально-решетчатое распределение может иметь рациональный шаг решетки.</t>
  </si>
  <si>
    <t>b. Математическое ожидание пуассоновской случайной суммы равняется произведению параметра пуассоновского распределения и второго момента слагаемого.</t>
  </si>
  <si>
    <t>c. Любое сингулярное распределение удовлетворяет условию Крамера.</t>
  </si>
  <si>
    <t>d. Ставка премии в формулировке теоремы 1 удовлетворяет условию средней безубыточности.</t>
  </si>
  <si>
    <t>e. Любое решетчатое распределение удовлетворяет условию Крамера.</t>
  </si>
  <si>
    <t>f. Рисковая надбавка в формулировке теоремы 1 может принимать отрицательные значения.</t>
  </si>
  <si>
    <t>g. Для модели с конечным источником справедлива теорема 1.</t>
  </si>
  <si>
    <t>h. Решетчатое распределение может иметь сингулярную компоненту.</t>
  </si>
  <si>
    <t>i. Любая точка решетки рационально-решетчатого распределения является рациональной.</t>
  </si>
  <si>
    <t>a. Объем потерянного ресурса -- это случайная величина.</t>
  </si>
  <si>
    <t>b. Ожидаемая полезность -- это математическое ожидание резерва ресурса.</t>
  </si>
  <si>
    <t>c. Распределение риска -- это функция распределения общего объема потерянного ресурса.</t>
  </si>
  <si>
    <t>d. Функция полезности не возрастает.</t>
  </si>
  <si>
    <t>e. Суммарная рисковая надбавка -- это составная часть свободного резерва.</t>
  </si>
  <si>
    <t>f. Рисковая премия взаимно однозначно определяет рисковую ситуацию.</t>
  </si>
  <si>
    <t>g. Функция полезности имеет логарифмический вид.</t>
  </si>
  <si>
    <t>h. Ожидаемая полезность определена для любого резерва ресурса.</t>
  </si>
  <si>
    <t>я уверена что нет</t>
  </si>
  <si>
    <t>a. Принцип Орлича обобщает швейцарский принцип.</t>
  </si>
  <si>
    <t>b. В принципе Эсшера экзогенный параметр характеризует величину отвращения к риску.</t>
  </si>
  <si>
    <t>c. Швейцарский принцип обобщает принцип Эсшера.</t>
  </si>
  <si>
    <t>d. Обобщенный принцип нулевой полезности определяется для детерминированного начального резерва ресурса.</t>
  </si>
  <si>
    <t>e. Индивид имеет склонность к риску, если он готов платить за хранение ресурса больше, чем ожидает потерять.</t>
  </si>
  <si>
    <t>f. В принципе Эсшера экзогенный параметр характеризует величину склонности к риску.</t>
  </si>
  <si>
    <t>точно нет, чуть выше зеленое да для обратного</t>
  </si>
  <si>
    <t>g. Индивид имеет склонность к риску, если его функция полезности выпукла вверх.</t>
  </si>
  <si>
    <t>h. Индивид имеет склонность к риску, если он не готов платить за хранение ресурса больше, чем ожидает потерять.</t>
  </si>
  <si>
    <t>a. Ф-модель -- это вид динамической модели страхования.</t>
  </si>
  <si>
    <t>статическая</t>
  </si>
  <si>
    <t>b. Теорема о гарантированной оценке оптимальной ставки справедлива для любого объема портфеля.</t>
  </si>
  <si>
    <t>c. Квантиль нормального распределения в простейшей формуле для страховой ставки в условиях Ф-модели может принимать отрицательные значения.</t>
  </si>
  <si>
    <t>d. Гарантированная оценка оптимальной ставки равняется среднему относительному иску при достаточно большом объеме относительного начального резерва.</t>
  </si>
  <si>
    <t>e. Условие итогового неразорения накладывает нижнее ограничение для вероятности неразорения.</t>
  </si>
  <si>
    <t>f. Простейшая формула для страховой ставки в условиях Ф-модели основана на нормальной аппроксимации вероятности неразорения.</t>
  </si>
  <si>
    <t>g. Среднее итогового резерва страховщика линейно по среднему объему портфеля.</t>
  </si>
  <si>
    <t>h. Из условия средней безубыточности следует условие достаточности.</t>
  </si>
  <si>
    <t>a. Индивидуальные иски в классической асимптотической формуле могут не иметь второго момента.</t>
  </si>
  <si>
    <t>b. Ставка -- доля страховой суммы, составляющая страховую премию.</t>
  </si>
  <si>
    <t>c. Классическая асимптотическая формула основана на нормальной аппроксимации вероятности неразорения.</t>
  </si>
  <si>
    <t>d. Страховая сумма -- оценочная стоимость объекта страхования.</t>
  </si>
  <si>
    <t>e. Оценка для вероятности разорения, полученная при помощи неравенства Хеффдинга, дает меньшие значения, чем оценка, основанная на нормальной аппроксимации.</t>
  </si>
  <si>
    <t>хеффдинг это гарантированная оценка то есть верхняя а нормальная была до этого, то есть по идее у него значения больше (там где норм не работает)</t>
  </si>
  <si>
    <t>f. График изменения резерва страховщика в статических моделях не возрастает.</t>
  </si>
  <si>
    <t>почему нет, там же в самом начале только собираются, а потом только выплаты</t>
  </si>
  <si>
    <t>g. Рисковое страхование разделяют на модели коллективного риска и модели индивидуального риска.</t>
  </si>
  <si>
    <t>h. Безрисковое страхование разделяют на модели коллективного риска и модели индивидуального риска.</t>
  </si>
  <si>
    <t>a. Интервалы времени между скачками пуассоновского процесса имеют показательное распределение.</t>
  </si>
  <si>
    <t>b. Функция распределения проекции пуассоновского процесса стремится к стандартной нормальной функции распределения.</t>
  </si>
  <si>
    <t>c. Интервалы времени между скачками пуассоновского процесса имеют равномерное распределение.</t>
  </si>
  <si>
    <t>d. Равномерная оценка расстояния между функциями распределения всегда лучше неравномерной.</t>
  </si>
  <si>
    <t>точно нет, равномерные всегда хуже</t>
  </si>
  <si>
    <t>e. Среднее проекции процесса риска пропорционально квадрату момента времени.</t>
  </si>
  <si>
    <t>f. Среднее проекции процесса восстановления пропорционально моменту времени.</t>
  </si>
  <si>
    <t>g. Момент разорения -- это несобственная случайная величина.</t>
  </si>
  <si>
    <t>h. Квантиль любого порядка момента разорения существует.</t>
  </si>
  <si>
    <t>нет, она несобственная</t>
  </si>
  <si>
    <t>Землянкин</t>
  </si>
  <si>
    <t>a. Суммарная рисковая надбавка -- это составная часть свободного резерва.</t>
  </si>
  <si>
    <t>b. Ожидаемая полезность определена для любого резерва ресурса.</t>
  </si>
  <si>
    <t>c. Функция полезности не возрастает.</t>
  </si>
  <si>
    <t>d. Распределение риска -- это функция распределения общего объема потерянного ресурса.</t>
  </si>
  <si>
    <t>e. Функция полезности имеет логарифмический вид.</t>
  </si>
  <si>
    <t>f. Ожидаемая полезность -- это математическое ожидание резерва ресурса.</t>
  </si>
  <si>
    <t>g. Рисковая премия взаимно однозначно определяет рисковую ситуацию.</t>
  </si>
  <si>
    <t>h. Объем потерянного ресурса -- это случайная величина.</t>
  </si>
  <si>
    <t>a. Классическая асимптотическая формула справедлива для любых объемов портфеля страховщика.</t>
  </si>
  <si>
    <t>b. Портфель страховщика в моделях коллективного риска формируется единовременно.</t>
  </si>
  <si>
    <t>что есть портфель? вроде да</t>
  </si>
  <si>
    <t>c. Страховщик -- лицо, страхующее свои возможные убытки.</t>
  </si>
  <si>
    <t>d. Разорение -- событие, при котором капитал страховщика в некоторый момент времени оказывается отрицательным, что влечет приостановку процесса страхования.</t>
  </si>
  <si>
    <t>e. Модели коллективного риска также называют статическими моделями страхования.</t>
  </si>
  <si>
    <t>f. Индивидуальный иск -- сумма средств, выплачиваемая при наступлении страхового случая.</t>
  </si>
  <si>
    <t>g. Разорение -- событие, при котором сумма страховых выплат страховщика в некоторый момент времени оказывается больше суммы его начального капитала и собранных страховых премий.</t>
  </si>
  <si>
    <t>h. Классическая асимптотическая формула основана на применении центральной предельной теоремы.</t>
  </si>
  <si>
    <t>i. Гарантированная верхняя оценка ставки всегда оптимальна.</t>
  </si>
  <si>
    <t>j. Страхователь -- лицо, страхующее свои возможные убытки.</t>
  </si>
  <si>
    <t>k. Страховой случай -- инцидент, в результате которого страхователь понес убытки.</t>
  </si>
  <si>
    <t>Страховой случай (событие) – инцидент, предусмотрен-ный в договоре страхования, в результате которого стра-хователь понес убытки</t>
  </si>
  <si>
    <t>a. Суммарная прибыль страховщика за k тест-периодов -- это однородный процесс.</t>
  </si>
  <si>
    <t>b. Траектория поступления премий в процессе риска Спарре Андерсена -- ступенчатая функция.</t>
  </si>
  <si>
    <t>c. Во время тест-периода страховщик может пользоваться краткосрочным беспроцентным кредитом для осуществления выплат.</t>
  </si>
  <si>
    <t>d. Суммарная прибыль страховщика за k тест-периодов -- это процесс Пуассона.</t>
  </si>
  <si>
    <t>f. Вероятность разорения как функция ставки премии монотонно возрастает.</t>
  </si>
  <si>
    <t>a. В принципе Эсшера экзогенный параметр характеризует величину отвращения к риску.</t>
  </si>
  <si>
    <t>b. Индивид имеет склонность к риску, если он не готов платить за хранение ресурса больше, чем ожидает потерять.</t>
  </si>
  <si>
    <t>c. Принцип Орлича обобщает швейцарский принцип.</t>
  </si>
  <si>
    <t>d. В принципе Эсшера экзогенный параметр характеризует величину склонности к риску.</t>
  </si>
  <si>
    <t>e. Обобщенный принцип нулевой полезности определяется для детерминированного начального резерва ресурса.</t>
  </si>
  <si>
    <t>f. Индивид имеет склонность к риску, если он готов платить за хранение ресурса больше, чем ожидает потерять.</t>
  </si>
  <si>
    <t>h. Швейцарский принцип обобщает принцип Эсшера.</t>
  </si>
  <si>
    <t>a. Ставка премии в формулировке теоремы 1 может принимать любые значения из единичного отрезка.</t>
  </si>
  <si>
    <t>Весь этот вопрос у вас общий</t>
  </si>
  <si>
    <t>b. Слагаемые пуассоновской случайной суммы могут иметь разные распределения.</t>
  </si>
  <si>
    <t>c. Для модели с конечным источником справедливо классическое неравенство Берри--Эссеена.</t>
  </si>
  <si>
    <t>это есть у Насти</t>
  </si>
  <si>
    <t>у меня написано да</t>
  </si>
  <si>
    <t>d. В модели с конечным источником число потенциальных страхователей -- случайная величина.</t>
  </si>
  <si>
    <t>я понял, что число потенциальных фиксировано, а число фактических уже с.в.</t>
  </si>
  <si>
    <t>e. Дисперсия пуассоновской случайной суммы равняется произведению параметра пуассоновского распределения и второго момента слагаемого.</t>
  </si>
  <si>
    <t>f. Случайная сумма с невырожденым индексом имеет нерешетчатое распределение тогда и только тогда, когда слагаемые имеют нерешетчатое распределения или иррационально-решетчатое распределение.</t>
  </si>
  <si>
    <t>обсуждали, там нужно одинаковое распределение еще. хотя текст почти по слайду. я отвечу нет (Настя)</t>
  </si>
  <si>
    <t>g. Любая ненулевая точка решетки иррационально-решетчатого распределения соизмерима с шагом решетки.</t>
  </si>
  <si>
    <t>h. В модели с конечным источником индикаторы заключения договора независимы.</t>
  </si>
  <si>
    <t xml:space="preserve">по идее они из биномиального распределения, там все расписывается </t>
  </si>
  <si>
    <t>Траектории процесса Леви не убывают.</t>
  </si>
  <si>
    <t>мои вопросы справа</t>
  </si>
  <si>
    <t>a. Величины страховых выплат могут принимать любые значения.</t>
  </si>
  <si>
    <t>b. Величины страховых выплат могут принимать любые значения.</t>
  </si>
  <si>
    <t>b. Траектории процесса Леви не убывают.</t>
  </si>
  <si>
    <t>c. Функция распределения момента разорения при стремлении аргумента к плюс бесконечности принимает значение единица.</t>
  </si>
  <si>
    <t>c. Пуассоновский процесс асимптотически нормален.</t>
  </si>
  <si>
    <t>d. Почти все траектории пуассоновского процесса выходят из нуля.</t>
  </si>
  <si>
    <t>d. Процесс Леви -- частный случай пуассоновского процесса.</t>
  </si>
  <si>
    <t>e. Пуассоновский процесс асимптотически нормален.</t>
  </si>
  <si>
    <t>e. Функция распределения момента разорения при стремлении аргумента к плюс бесконечности принимает значение единица.</t>
  </si>
  <si>
    <t>f. Процесс Леви -- частный случай пуассоновского процесса.</t>
  </si>
  <si>
    <t>f. Промежутки времени между скачками процесса восстановления независимы.</t>
  </si>
  <si>
    <t>g. Промежутки времени между скачками процесса восстановления независимы.</t>
  </si>
  <si>
    <t>g. Динамическая компонента резерва страховой компании -- это сумма двух случайных сумм случайного числа слагаемых.</t>
  </si>
  <si>
    <t>h. Динамическая компонента резерва страховой компании -- это сумма двух случайных сумм случайного числа слагаемых.</t>
  </si>
  <si>
    <t>h. Почти все траектории пуассоновского процесса выходят из нуля.</t>
  </si>
  <si>
    <t>a. Гарантированная оценка оптимальной ставки равняется среднему относительному иску при достаточно большом объеме относительного начального резерва.</t>
  </si>
  <si>
    <t>b. Из условия средней безубыточности следует условие достаточности.</t>
  </si>
  <si>
    <t>c. Простейшая формула для страховой ставки в условиях Ф-модели основана на нормальной аппроксимации вероятности неразорения.</t>
  </si>
  <si>
    <t>d. Квантиль нормального распределения в простейшей формуле для страховой ставки в условиях Ф-модели может принимать отрицательные значения.</t>
  </si>
  <si>
    <t>e. Ф-модель -- это вид динамической модели страхования.</t>
  </si>
  <si>
    <t>f. Теорема о гарантированной оценке оптимальной ставки справедлива для любого объема портфеля.</t>
  </si>
  <si>
    <t>h. Условие итогового неразорения накладывает нижнее ограничение для вероятности неразорения.</t>
  </si>
  <si>
    <t>уррааа</t>
  </si>
  <si>
    <t>Настя</t>
  </si>
  <si>
    <t>a. В модели с конечным источником число потенциальных страхователей -- случайная величина.</t>
  </si>
  <si>
    <t>b. Для модели с конечным источником справедливо классическое неравенство Берри--Эссеена.</t>
  </si>
  <si>
    <t>Вопрос есть у Арсения</t>
  </si>
  <si>
    <t>рукописные конспекты стр 34 (аналог неравенства БЭ для разнораспред)</t>
  </si>
  <si>
    <t>c. Случайная сумма с невырожденым индексом имеет нерешетчатое распределение тогда и только тогда, когда слагаемые имеют нерешетчатое распределения или иррационально-решетчатое распределение.</t>
  </si>
  <si>
    <t>вроде же раньше выбирали что нет</t>
  </si>
  <si>
    <t>d. Слагаемые пуассоновской случайной суммы могут иметь разные распределения.</t>
  </si>
  <si>
    <t>e. Ставка премии в формулировке теоремы 1 может принимать любые значения из единичного отрезка.</t>
  </si>
  <si>
    <t>f. В модели с конечным источником индикаторы заключения договора независимы.</t>
  </si>
  <si>
    <t>думаю да</t>
  </si>
  <si>
    <t>g. Дисперсия пуассоновской случайной суммы равняется произведению параметра пуассоновского распределения и второго момента слагаемого.</t>
  </si>
  <si>
    <t>h. Любая ненулевая точка решетки иррационально-решетчатого распределения соизмерима с шагом решетки.</t>
  </si>
  <si>
    <t>a. Любой случайный элемент -- это случайная величина.</t>
  </si>
  <si>
    <t>b. Теория риска изучает задачи, связанные прежде всего со страховой математикой.</t>
  </si>
  <si>
    <t>что-то типа учебник страница 3?</t>
  </si>
  <si>
    <t>там куча пунктов, думаю что нет</t>
  </si>
  <si>
    <t>c. Теория риска изучает задачи, связанные прежде всего с анализом больших данных.</t>
  </si>
  <si>
    <t>d. Любая случайная величина -- это случайный элемент.</t>
  </si>
  <si>
    <t>e. Независимые случайные величины могут быть определены на разных вероятностных пространствах.</t>
  </si>
  <si>
    <t>f. Функция распределения -- это любая функция, принимающая значения из единичного отрезка.</t>
  </si>
  <si>
    <t>g. Одинаково распределенные случайные величины могут быть определены на разных вероятностных пространствах.</t>
  </si>
  <si>
    <t>h. Теория риска изучает задачи, связанные прежде всего с теорией надежности.</t>
  </si>
  <si>
    <t>a. Вероятность разорения как функция ставки премии монотонно не возрастает.</t>
  </si>
  <si>
    <t>b. В дискретной динамической модели вывод о продолжении деятельности страховщика делается только в том случае, если во время тест-периода не наступило разорение.</t>
  </si>
  <si>
    <t>c. Суммарная прибыль страховщика за k тест-периодов определяется начальным капиталом.</t>
  </si>
  <si>
    <t>d. В дискретной динамической модели оптимальная ставка премии -- это ставка, обеспечивающая необходимую вероятность неразорения за бесконечное число тест-периодов.</t>
  </si>
  <si>
    <t>e. В динамических моделях процесс поступления премий считается независимым от выплат.</t>
  </si>
  <si>
    <t>f. Тест-период -- это время до наступления момента разорения страховщика.</t>
  </si>
  <si>
    <t>a. Квантиль нормального распределения в простейшей формуле для страховой ставки в условиях Ф-модели может принимать отрицательные значения.</t>
  </si>
  <si>
    <t>b. Среднее итогового резерва страховщика линейно по среднему объему портфеля.</t>
  </si>
  <si>
    <t>Из условия средней безубыточности следует условие достаточности.</t>
  </si>
  <si>
    <t>d. Ф-модель -- это вид динамической модели страхования.</t>
  </si>
  <si>
    <t>Гарантированная оценка оптимальной ставки равняется среднему относительному иску при достаточно большом объеме относительного начального резерва.</t>
  </si>
  <si>
    <t>f. Условие итогового неразорения накладывает нижнее ограничение для вероятности неразорения.</t>
  </si>
  <si>
    <t>g. Простейшая формула для страховой ставки в условиях Ф-модели основана на нормальной аппроксимации вероятности неразорения.</t>
  </si>
  <si>
    <t>h. Теорема о гарантированной оценке оптимальной ставки справедлива для любого объема портфеля.</t>
  </si>
  <si>
    <t>нет!!!</t>
  </si>
  <si>
    <t>самому интересно, пока думаю</t>
  </si>
  <si>
    <t>a. Неравенство Хеффдинга -- частный случай центральной предельной теоремы.</t>
  </si>
  <si>
    <t>b. Страховой случай -- инцидент, в результате которого страховщик понес убытки.</t>
  </si>
  <si>
    <t>d. Модели коллективного риска также называют динамическими моделями страхования.</t>
  </si>
  <si>
    <t>e. Оптимальная ставка не превосходит гарантированную оценку ставки.</t>
  </si>
  <si>
    <t>f. Страховая премия -- сумма, выплачиваемая страхователем страховщику при заключении договора страхования, зачисляемая в страховой фонд.</t>
  </si>
  <si>
    <t>g. Страховая премия -- сумма, выплачиваемая страховщиком страхователю при заключении договора страхования, зачисляемая в страховой фонд.</t>
  </si>
  <si>
    <t>h. Индивидуальные иски в классической асимптотической формуле предполагаются независимыми.</t>
  </si>
  <si>
    <t>a. Предприятие согласится хранить ресурс, если ожидаемая полезность поступившего ресурса будет не меньше полезности начального резерва ресурса.</t>
  </si>
  <si>
    <t>b. Принцип Орлича обобщает принцип эквивалентности.</t>
  </si>
  <si>
    <t>c. Индивид имеет отвращение к риску, если он готов платить за хранение ресурса больше, чем ожидает потерять.</t>
  </si>
  <si>
    <t>e. Индивид имеет отвращение к риску, если его функция полезности выпукла вниз.</t>
  </si>
  <si>
    <t>f. Источник согласится сдать ресурс на хранение, если полезность от процесса хранения будет не больше ожидаемой полезности остаточного объема ресурса при возможных потерях.</t>
  </si>
  <si>
    <t>g. Тарифы в обобщенном экспоненциальном принципе зависят от ковариации начального объема ресурса и потерянного ресурса.</t>
  </si>
  <si>
    <t>h. Экспоненциальный принцип -- это вид дисперсионного принципа.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</si>
</sst>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18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sz val="11.0"/>
      <color rgb="FF000000"/>
      <name val="Arial"/>
    </font>
    <font>
      <color rgb="FF000000"/>
      <name val="Arial"/>
    </font>
    <font>
      <sz val="11.0"/>
      <color rgb="FF000000"/>
      <name val="-apple-system"/>
    </font>
    <font/>
    <font>
      <sz val="11.0"/>
      <color rgb="FF000000"/>
      <name val="Monospace"/>
    </font>
    <font>
      <b/>
      <sz val="11.0"/>
      <color rgb="FF000000"/>
      <name val="-apple-system"/>
    </font>
    <font>
      <sz val="12.0"/>
      <color rgb="FF000000"/>
      <name val="Arial"/>
    </font>
    <font>
      <sz val="11.0"/>
      <color rgb="FF2F6473"/>
      <name val="-apple-system"/>
    </font>
    <font>
      <i/>
      <sz val="11.0"/>
      <color rgb="FF3C4043"/>
      <name val="Roboto"/>
    </font>
    <font>
      <color rgb="FFFF0000"/>
      <name val="Arial"/>
    </font>
    <font>
      <sz val="11.0"/>
      <color theme="1"/>
      <name val="Arial"/>
    </font>
    <font>
      <color theme="1"/>
      <name val="Inherit"/>
    </font>
    <font>
      <sz val="14.0"/>
      <color theme="1"/>
      <name val="Sans-serif"/>
    </font>
    <font>
      <sz val="11.0"/>
      <name val="Arial"/>
    </font>
    <font>
      <sz val="10.0"/>
      <color rgb="FF000000"/>
    </font>
  </fonts>
  <fills count="11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</fills>
  <borders count="1">
    <border/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/>
    </xf>
    <xf borderId="0" fillId="0" fontId="2" numFmtId="0" xfId="0" applyFont="1"/>
    <xf borderId="0" fillId="2" fontId="2" numFmtId="0" xfId="0" applyFill="1" applyFont="1"/>
    <xf borderId="0" fillId="3" fontId="3" numFmtId="0" xfId="0" applyAlignment="1" applyFill="1" applyFont="1">
      <alignment horizontal="left" readingOrder="0" shrinkToFit="0" wrapText="1"/>
    </xf>
    <xf borderId="0" fillId="4" fontId="2" numFmtId="0" xfId="0" applyAlignment="1" applyFill="1" applyFont="1">
      <alignment readingOrder="0"/>
    </xf>
    <xf borderId="0" fillId="0" fontId="2" numFmtId="164" xfId="0" applyAlignment="1" applyFont="1" applyNumberFormat="1">
      <alignment readingOrder="0"/>
    </xf>
    <xf borderId="0" fillId="2" fontId="4" numFmtId="0" xfId="0" applyFont="1"/>
    <xf borderId="0" fillId="0" fontId="2" numFmtId="0" xfId="0" applyAlignment="1" applyFont="1">
      <alignment shrinkToFit="0" wrapText="1"/>
    </xf>
    <xf borderId="0" fillId="5" fontId="3" numFmtId="0" xfId="0" applyAlignment="1" applyFill="1" applyFont="1">
      <alignment horizontal="left" readingOrder="0" shrinkToFit="0" wrapText="1"/>
    </xf>
    <xf borderId="0" fillId="0" fontId="5" numFmtId="0" xfId="0" applyAlignment="1" applyFont="1">
      <alignment horizontal="left" readingOrder="0" shrinkToFit="0" wrapText="1"/>
    </xf>
    <xf borderId="0" fillId="6" fontId="3" numFmtId="0" xfId="0" applyAlignment="1" applyFill="1" applyFont="1">
      <alignment horizontal="left" readingOrder="0" shrinkToFit="0" wrapText="1"/>
    </xf>
    <xf borderId="0" fillId="0" fontId="6" numFmtId="0" xfId="0" applyAlignment="1" applyFont="1">
      <alignment readingOrder="0"/>
    </xf>
    <xf borderId="0" fillId="3" fontId="7" numFmtId="0" xfId="0" applyAlignment="1" applyFont="1">
      <alignment horizontal="left" readingOrder="0" shrinkToFit="0" wrapText="1"/>
    </xf>
    <xf borderId="0" fillId="0" fontId="8" numFmtId="0" xfId="0" applyAlignment="1" applyFont="1">
      <alignment horizontal="left" readingOrder="0" shrinkToFit="0" wrapText="1"/>
    </xf>
    <xf borderId="0" fillId="0" fontId="9" numFmtId="0" xfId="0" applyAlignment="1" applyFont="1">
      <alignment readingOrder="0"/>
    </xf>
    <xf borderId="0" fillId="0" fontId="10" numFmtId="0" xfId="0" applyAlignment="1" applyFont="1">
      <alignment horizontal="left"/>
    </xf>
    <xf borderId="0" fillId="3" fontId="11" numFmtId="0" xfId="0" applyAlignment="1" applyFont="1">
      <alignment readingOrder="0" shrinkToFit="0" wrapText="1"/>
    </xf>
    <xf borderId="0" fillId="7" fontId="6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3" fontId="1" numFmtId="0" xfId="0" applyAlignment="1" applyFont="1">
      <alignment readingOrder="0" shrinkToFit="0" wrapText="1"/>
    </xf>
    <xf borderId="0" fillId="3" fontId="2" numFmtId="0" xfId="0" applyAlignment="1" applyFont="1">
      <alignment readingOrder="0"/>
    </xf>
    <xf borderId="0" fillId="4" fontId="2" numFmtId="0" xfId="0" applyFont="1"/>
    <xf borderId="0" fillId="8" fontId="12" numFmtId="0" xfId="0" applyAlignment="1" applyFill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5" fontId="2" numFmtId="0" xfId="0" applyAlignment="1" applyFont="1">
      <alignment readingOrder="0"/>
    </xf>
    <xf borderId="0" fillId="8" fontId="12" numFmtId="0" xfId="0" applyAlignment="1" applyFont="1">
      <alignment readingOrder="0"/>
    </xf>
    <xf borderId="0" fillId="0" fontId="13" numFmtId="0" xfId="0" applyAlignment="1" applyFont="1">
      <alignment horizontal="left" readingOrder="0" shrinkToFit="0" wrapText="1"/>
    </xf>
    <xf borderId="0" fillId="5" fontId="6" numFmtId="0" xfId="0" applyAlignment="1" applyFont="1">
      <alignment readingOrder="0"/>
    </xf>
    <xf borderId="0" fillId="0" fontId="14" numFmtId="0" xfId="0" applyAlignment="1" applyFont="1">
      <alignment horizontal="left" readingOrder="0" shrinkToFit="0" wrapText="1"/>
    </xf>
    <xf borderId="0" fillId="5" fontId="13" numFmtId="0" xfId="0" applyAlignment="1" applyFont="1">
      <alignment readingOrder="0"/>
    </xf>
    <xf borderId="0" fillId="0" fontId="15" numFmtId="0" xfId="0" applyAlignment="1" applyFont="1">
      <alignment readingOrder="0"/>
    </xf>
    <xf borderId="0" fillId="0" fontId="16" numFmtId="0" xfId="0" applyAlignment="1" applyFont="1">
      <alignment horizontal="left" readingOrder="0" shrinkToFit="0" wrapText="1"/>
    </xf>
    <xf borderId="0" fillId="0" fontId="0" numFmtId="0" xfId="0" applyAlignment="1" applyFont="1">
      <alignment horizontal="left" readingOrder="0" shrinkToFit="0" wrapText="1"/>
    </xf>
    <xf borderId="0" fillId="9" fontId="17" numFmtId="0" xfId="0" applyAlignment="1" applyFill="1" applyFont="1">
      <alignment horizontal="left" readingOrder="0" shrinkToFit="0" wrapText="1"/>
    </xf>
    <xf borderId="0" fillId="10" fontId="17" numFmtId="0" xfId="0" applyAlignment="1" applyFill="1" applyFont="1">
      <alignment horizontal="left" readingOrder="0" shrinkToFit="0" wrapText="1"/>
    </xf>
    <xf borderId="0" fillId="0" fontId="0" numFmtId="0" xfId="0" applyAlignment="1" applyFont="1">
      <alignment shrinkToFit="0" wrapText="1"/>
    </xf>
    <xf borderId="0" fillId="0" fontId="17" numFmtId="0" xfId="0" applyAlignment="1" applyFont="1">
      <alignment horizontal="lef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5.png"/><Relationship Id="rId3" Type="http://schemas.openxmlformats.org/officeDocument/2006/relationships/image" Target="../media/image6.png"/><Relationship Id="rId4" Type="http://schemas.openxmlformats.org/officeDocument/2006/relationships/image" Target="../media/image3.png"/><Relationship Id="rId5" Type="http://schemas.openxmlformats.org/officeDocument/2006/relationships/image" Target="../media/image1.png"/><Relationship Id="rId6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1990725</xdr:colOff>
      <xdr:row>65</xdr:row>
      <xdr:rowOff>114300</xdr:rowOff>
    </xdr:from>
    <xdr:ext cx="3848100" cy="3848100"/>
    <xdr:pic>
      <xdr:nvPicPr>
        <xdr:cNvPr id="0" name="image2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790575</xdr:colOff>
      <xdr:row>133</xdr:row>
      <xdr:rowOff>19050</xdr:rowOff>
    </xdr:from>
    <xdr:ext cx="3552825" cy="2905125"/>
    <xdr:pic>
      <xdr:nvPicPr>
        <xdr:cNvPr id="0" name="image5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942975</xdr:colOff>
      <xdr:row>0</xdr:row>
      <xdr:rowOff>142875</xdr:rowOff>
    </xdr:from>
    <xdr:ext cx="4552950" cy="2552700"/>
    <xdr:pic>
      <xdr:nvPicPr>
        <xdr:cNvPr id="0" name="image6.png" title="Изображение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657225</xdr:colOff>
      <xdr:row>176</xdr:row>
      <xdr:rowOff>171450</xdr:rowOff>
    </xdr:from>
    <xdr:ext cx="12458700" cy="2628900"/>
    <xdr:pic>
      <xdr:nvPicPr>
        <xdr:cNvPr id="0" name="image3.png" title="Изображение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762000</xdr:colOff>
      <xdr:row>148</xdr:row>
      <xdr:rowOff>28575</xdr:rowOff>
    </xdr:from>
    <xdr:ext cx="14525625" cy="4791075"/>
    <xdr:pic>
      <xdr:nvPicPr>
        <xdr:cNvPr id="0" name="image1.png" title="Изображение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104775</xdr:colOff>
      <xdr:row>165</xdr:row>
      <xdr:rowOff>304800</xdr:rowOff>
    </xdr:from>
    <xdr:ext cx="1571625" cy="1400175"/>
    <xdr:pic>
      <xdr:nvPicPr>
        <xdr:cNvPr id="0" name="image4.png" title="Изображение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29"/>
    <col customWidth="1" min="2" max="2" width="100.86"/>
    <col customWidth="1" min="3" max="3" width="21.57"/>
    <col customWidth="1" min="4" max="4" width="29.14"/>
  </cols>
  <sheetData>
    <row r="1">
      <c r="A1" s="1"/>
      <c r="B1" s="1" t="s">
        <v>0</v>
      </c>
      <c r="C1" s="2" t="s">
        <v>1</v>
      </c>
      <c r="D1" s="3">
        <f>exp(1.9*0.8*(0.2-1))</f>
        <v>0.2964134526</v>
      </c>
    </row>
    <row r="2">
      <c r="A2" s="1"/>
      <c r="B2" s="1" t="s">
        <v>2</v>
      </c>
      <c r="C2" s="2" t="s">
        <v>3</v>
      </c>
      <c r="D2" s="3">
        <f>32/(sqrt(1.4*1.7)*(1+abs(3.3)^3))</f>
        <v>0.5615648037</v>
      </c>
    </row>
    <row r="3">
      <c r="A3" s="1"/>
      <c r="B3" s="1" t="s">
        <v>4</v>
      </c>
      <c r="C3" s="2" t="s">
        <v>5</v>
      </c>
      <c r="D3" s="4"/>
      <c r="E3" s="2" t="s">
        <v>5</v>
      </c>
    </row>
    <row r="4">
      <c r="A4" s="1"/>
      <c r="B4" s="1" t="s">
        <v>6</v>
      </c>
      <c r="C4" s="2" t="s">
        <v>7</v>
      </c>
      <c r="D4" s="3">
        <f>0.47/sqrt(1.2*0.5)</f>
        <v>0.6067673909</v>
      </c>
    </row>
    <row r="5">
      <c r="A5" s="1"/>
      <c r="B5" s="1" t="s">
        <v>8</v>
      </c>
      <c r="C5" s="2" t="s">
        <v>9</v>
      </c>
      <c r="D5" s="5" t="s">
        <v>9</v>
      </c>
    </row>
    <row r="6">
      <c r="A6" s="1"/>
      <c r="B6" s="1" t="s">
        <v>10</v>
      </c>
      <c r="C6" s="6" t="s">
        <v>11</v>
      </c>
      <c r="D6" s="4"/>
      <c r="E6" s="2" t="s">
        <v>11</v>
      </c>
    </row>
    <row r="7">
      <c r="A7" s="1"/>
      <c r="B7" s="1" t="s">
        <v>12</v>
      </c>
      <c r="C7" s="2" t="s">
        <v>13</v>
      </c>
      <c r="D7" s="5" t="s">
        <v>14</v>
      </c>
    </row>
    <row r="8">
      <c r="A8" s="1"/>
      <c r="B8" s="1" t="s">
        <v>15</v>
      </c>
      <c r="C8" s="2" t="s">
        <v>16</v>
      </c>
      <c r="D8" s="3">
        <f>1.8*4/5</f>
        <v>1.44</v>
      </c>
    </row>
    <row r="9">
      <c r="A9" s="1"/>
      <c r="B9" s="1" t="s">
        <v>17</v>
      </c>
      <c r="C9" s="2" t="s">
        <v>18</v>
      </c>
      <c r="D9" s="3">
        <f>exp(-0.8*5)</f>
        <v>0.01831563889</v>
      </c>
    </row>
    <row r="10">
      <c r="A10" s="1"/>
      <c r="B10" s="1" t="s">
        <v>19</v>
      </c>
      <c r="C10" s="2" t="s">
        <v>20</v>
      </c>
      <c r="D10" s="3">
        <f>2 + 0.4*sqrt(6/9)</f>
        <v>2.326598632</v>
      </c>
    </row>
    <row r="11">
      <c r="A11" s="1"/>
      <c r="B11" s="1" t="s">
        <v>21</v>
      </c>
      <c r="C11" s="7">
        <v>43923.0</v>
      </c>
      <c r="D11" s="8"/>
      <c r="E11" s="7">
        <v>43923.0</v>
      </c>
    </row>
    <row r="12">
      <c r="A12" s="1"/>
      <c r="B12" s="1" t="s">
        <v>22</v>
      </c>
      <c r="C12" s="2" t="s">
        <v>23</v>
      </c>
      <c r="D12" s="4"/>
      <c r="E12" s="2">
        <v>1.05</v>
      </c>
    </row>
    <row r="13">
      <c r="A13" s="1"/>
      <c r="B13" s="1" t="s">
        <v>24</v>
      </c>
      <c r="C13" s="2" t="s">
        <v>25</v>
      </c>
      <c r="D13" s="2" t="s">
        <v>26</v>
      </c>
    </row>
    <row r="14">
      <c r="A14" s="1"/>
      <c r="B14" s="1" t="s">
        <v>27</v>
      </c>
      <c r="C14" s="2" t="s">
        <v>28</v>
      </c>
      <c r="D14" s="5" t="s">
        <v>28</v>
      </c>
    </row>
    <row r="15">
      <c r="A15" s="1"/>
      <c r="B15" s="1" t="s">
        <v>29</v>
      </c>
      <c r="C15" s="2" t="s">
        <v>30</v>
      </c>
      <c r="D15" s="4"/>
      <c r="E15" s="2" t="s">
        <v>31</v>
      </c>
    </row>
    <row r="16">
      <c r="A16" s="1"/>
      <c r="B16" s="1" t="s">
        <v>32</v>
      </c>
      <c r="C16" s="2" t="s">
        <v>33</v>
      </c>
      <c r="D16" s="3">
        <f>2*1.4/1.2/1.2</f>
        <v>1.944444444</v>
      </c>
    </row>
    <row r="17">
      <c r="A17" s="1"/>
      <c r="B17" s="1" t="s">
        <v>34</v>
      </c>
      <c r="C17" s="7">
        <v>43991.0</v>
      </c>
      <c r="D17" s="3">
        <f>10 + 4*0.9 - 4</f>
        <v>9.6</v>
      </c>
    </row>
    <row r="18">
      <c r="A18" s="1"/>
      <c r="B18" s="1" t="s">
        <v>35</v>
      </c>
      <c r="C18" s="2" t="s">
        <v>36</v>
      </c>
      <c r="D18" s="5" t="s">
        <v>37</v>
      </c>
    </row>
    <row r="19">
      <c r="A19" s="1"/>
      <c r="B19" s="1" t="s">
        <v>38</v>
      </c>
      <c r="C19" s="2" t="s">
        <v>39</v>
      </c>
      <c r="D19" s="3">
        <f>20 + 2/0.6</f>
        <v>23.33333333</v>
      </c>
    </row>
    <row r="20">
      <c r="A20" s="1"/>
      <c r="B20" s="1"/>
    </row>
    <row r="21">
      <c r="A21" s="9"/>
      <c r="B21" s="9"/>
    </row>
    <row r="22">
      <c r="A22" s="10">
        <v>1.0</v>
      </c>
      <c r="B22" s="11" t="s">
        <v>40</v>
      </c>
      <c r="D22" s="3">
        <f>1.6*5</f>
        <v>8</v>
      </c>
      <c r="E22" s="2" t="s">
        <v>41</v>
      </c>
    </row>
    <row r="23">
      <c r="A23" s="10">
        <v>2.0</v>
      </c>
      <c r="B23" s="11" t="s">
        <v>42</v>
      </c>
      <c r="D23" s="3">
        <f>0.47/sqrt(1.2*1.7)</f>
        <v>0.3290658197</v>
      </c>
      <c r="E23" s="2" t="s">
        <v>43</v>
      </c>
    </row>
    <row r="24">
      <c r="A24" s="10">
        <v>3.0</v>
      </c>
      <c r="B24" s="11" t="s">
        <v>44</v>
      </c>
      <c r="D24" s="3">
        <f>50 + 1.9*4 - 4*1/3</f>
        <v>56.26666667</v>
      </c>
      <c r="E24" s="2" t="s">
        <v>45</v>
      </c>
    </row>
    <row r="25">
      <c r="A25" s="10">
        <v>4.0</v>
      </c>
      <c r="B25" s="11" t="s">
        <v>46</v>
      </c>
      <c r="D25" s="2" t="s">
        <v>47</v>
      </c>
      <c r="F25" s="2" t="s">
        <v>47</v>
      </c>
    </row>
    <row r="26">
      <c r="A26" s="10">
        <v>5.0</v>
      </c>
      <c r="B26" s="11" t="s">
        <v>48</v>
      </c>
      <c r="D26" s="3">
        <f>32/(sqrt(1.9*0.8)*(1 + abs(3)^3))</f>
        <v>0.9269795493</v>
      </c>
      <c r="E26" s="2" t="s">
        <v>49</v>
      </c>
    </row>
    <row r="27">
      <c r="A27" s="12">
        <v>6.0</v>
      </c>
      <c r="B27" s="11" t="s">
        <v>50</v>
      </c>
    </row>
    <row r="28">
      <c r="A28" s="10">
        <v>7.0</v>
      </c>
      <c r="B28" s="11" t="s">
        <v>51</v>
      </c>
      <c r="D28" s="5" t="s">
        <v>52</v>
      </c>
      <c r="E28" s="2" t="s">
        <v>53</v>
      </c>
    </row>
    <row r="29">
      <c r="A29" s="10">
        <v>8.0</v>
      </c>
      <c r="B29" s="11" t="s">
        <v>54</v>
      </c>
      <c r="D29" s="2" t="s">
        <v>55</v>
      </c>
      <c r="F29" s="2" t="s">
        <v>55</v>
      </c>
    </row>
    <row r="30">
      <c r="A30" s="10">
        <v>9.0</v>
      </c>
      <c r="B30" s="11" t="s">
        <v>56</v>
      </c>
      <c r="D30" s="3">
        <f>40+0.8/1.7</f>
        <v>40.47058824</v>
      </c>
      <c r="E30" s="2" t="s">
        <v>57</v>
      </c>
    </row>
    <row r="31">
      <c r="A31" s="10">
        <v>10.0</v>
      </c>
      <c r="B31" s="11" t="s">
        <v>58</v>
      </c>
      <c r="D31" s="5" t="s">
        <v>59</v>
      </c>
      <c r="E31" s="2" t="s">
        <v>60</v>
      </c>
    </row>
    <row r="32">
      <c r="A32" s="10">
        <v>11.0</v>
      </c>
      <c r="B32" s="11" t="s">
        <v>61</v>
      </c>
      <c r="D32" s="13" t="s">
        <v>62</v>
      </c>
      <c r="F32" s="2" t="s">
        <v>62</v>
      </c>
    </row>
    <row r="33">
      <c r="A33" s="10">
        <v>12.0</v>
      </c>
      <c r="B33" s="11" t="s">
        <v>63</v>
      </c>
      <c r="D33" s="3">
        <f>exp(1*1*(0.4-1))</f>
        <v>0.5488116361</v>
      </c>
      <c r="E33" s="2" t="s">
        <v>64</v>
      </c>
    </row>
    <row r="34">
      <c r="A34" s="10">
        <v>13.0</v>
      </c>
      <c r="B34" s="11" t="s">
        <v>65</v>
      </c>
      <c r="D34" s="2">
        <v>2.0</v>
      </c>
      <c r="F34" s="2">
        <v>2.0</v>
      </c>
    </row>
    <row r="35">
      <c r="A35" s="10">
        <v>14.0</v>
      </c>
      <c r="B35" s="11" t="s">
        <v>66</v>
      </c>
      <c r="D35" s="14" t="s">
        <v>67</v>
      </c>
      <c r="E35" s="2" t="s">
        <v>67</v>
      </c>
    </row>
    <row r="36">
      <c r="A36" s="10">
        <v>15.0</v>
      </c>
      <c r="B36" s="11" t="s">
        <v>68</v>
      </c>
      <c r="D36" s="3">
        <f>2*0.8/1.7/1.7</f>
        <v>0.553633218</v>
      </c>
      <c r="E36" s="2" t="s">
        <v>69</v>
      </c>
    </row>
    <row r="37">
      <c r="A37" s="10">
        <v>16.0</v>
      </c>
      <c r="B37" s="11" t="s">
        <v>70</v>
      </c>
      <c r="D37" s="14" t="s">
        <v>71</v>
      </c>
      <c r="E37" s="2" t="s">
        <v>71</v>
      </c>
    </row>
    <row r="38">
      <c r="A38" s="10">
        <v>17.0</v>
      </c>
      <c r="B38" s="11" t="s">
        <v>72</v>
      </c>
      <c r="D38" s="3">
        <f>exp(-0.7*3)</f>
        <v>0.1224564283</v>
      </c>
      <c r="E38" s="2" t="s">
        <v>73</v>
      </c>
    </row>
    <row r="39">
      <c r="A39" s="10">
        <v>18.0</v>
      </c>
      <c r="B39" s="11" t="s">
        <v>74</v>
      </c>
      <c r="D39" s="3">
        <f>5+0.6*sqrt(5)</f>
        <v>6.341640786</v>
      </c>
      <c r="E39" s="2" t="s">
        <v>75</v>
      </c>
    </row>
    <row r="40">
      <c r="A40" s="10">
        <v>19.0</v>
      </c>
      <c r="B40" s="15" t="s">
        <v>76</v>
      </c>
      <c r="D40" s="16" t="s">
        <v>77</v>
      </c>
    </row>
    <row r="41">
      <c r="A41" s="17"/>
      <c r="B41" s="17"/>
      <c r="E41" s="2" t="s">
        <v>78</v>
      </c>
    </row>
    <row r="42">
      <c r="A42" s="17"/>
      <c r="B42" s="18" t="s">
        <v>79</v>
      </c>
      <c r="C42" s="2">
        <v>0.151</v>
      </c>
      <c r="D42" s="19" t="s">
        <v>80</v>
      </c>
    </row>
    <row r="43">
      <c r="A43" s="1"/>
      <c r="B43" s="1" t="s">
        <v>81</v>
      </c>
      <c r="C43" s="2">
        <v>0.831</v>
      </c>
      <c r="D43" s="2" t="s">
        <v>82</v>
      </c>
      <c r="E43" s="2" t="s">
        <v>82</v>
      </c>
    </row>
    <row r="44">
      <c r="A44" s="1"/>
      <c r="B44" s="1" t="s">
        <v>83</v>
      </c>
      <c r="C44" s="2">
        <v>0.636</v>
      </c>
      <c r="D44" s="6" t="s">
        <v>84</v>
      </c>
      <c r="E44" s="2" t="s">
        <v>84</v>
      </c>
    </row>
    <row r="45">
      <c r="A45" s="1"/>
      <c r="B45" s="1" t="s">
        <v>85</v>
      </c>
      <c r="C45" s="2">
        <v>0.6</v>
      </c>
      <c r="D45" s="20" t="s">
        <v>86</v>
      </c>
      <c r="E45" s="2" t="s">
        <v>86</v>
      </c>
    </row>
    <row r="46">
      <c r="A46" s="1"/>
      <c r="B46" s="1" t="s">
        <v>87</v>
      </c>
      <c r="C46" s="2">
        <v>10.66</v>
      </c>
      <c r="D46" s="2" t="s">
        <v>88</v>
      </c>
      <c r="E46" s="2" t="s">
        <v>88</v>
      </c>
    </row>
    <row r="47">
      <c r="A47" s="1"/>
      <c r="B47" s="1" t="s">
        <v>89</v>
      </c>
      <c r="C47" s="2">
        <v>0.23</v>
      </c>
      <c r="D47" s="2" t="s">
        <v>90</v>
      </c>
      <c r="E47" s="2" t="s">
        <v>90</v>
      </c>
    </row>
    <row r="48">
      <c r="A48" s="1"/>
      <c r="B48" s="1" t="s">
        <v>91</v>
      </c>
      <c r="C48" s="2">
        <v>0.311</v>
      </c>
      <c r="D48" s="2" t="s">
        <v>92</v>
      </c>
      <c r="E48" s="2" t="s">
        <v>92</v>
      </c>
    </row>
    <row r="49">
      <c r="A49" s="1"/>
      <c r="B49" s="21" t="s">
        <v>74</v>
      </c>
      <c r="C49" s="22">
        <v>6.34</v>
      </c>
      <c r="D49" s="22" t="s">
        <v>75</v>
      </c>
      <c r="E49" s="22" t="s">
        <v>75</v>
      </c>
    </row>
    <row r="50">
      <c r="A50" s="1"/>
      <c r="B50" s="1" t="s">
        <v>93</v>
      </c>
      <c r="C50" s="2">
        <v>1.53</v>
      </c>
      <c r="D50" s="2" t="s">
        <v>94</v>
      </c>
      <c r="E50" s="2" t="s">
        <v>94</v>
      </c>
    </row>
    <row r="51">
      <c r="A51" s="1"/>
      <c r="B51" s="1" t="s">
        <v>95</v>
      </c>
      <c r="C51" s="2">
        <v>2.13</v>
      </c>
      <c r="D51" s="2" t="s">
        <v>96</v>
      </c>
      <c r="E51" s="2" t="s">
        <v>96</v>
      </c>
    </row>
    <row r="52">
      <c r="A52" s="1"/>
      <c r="B52" s="1" t="s">
        <v>97</v>
      </c>
      <c r="C52" s="2">
        <v>9.6</v>
      </c>
      <c r="D52" s="2">
        <v>9.6</v>
      </c>
      <c r="E52" s="7">
        <v>43991.0</v>
      </c>
    </row>
    <row r="53">
      <c r="A53" s="1"/>
      <c r="B53" s="1" t="s">
        <v>98</v>
      </c>
      <c r="C53" s="2">
        <v>0.662</v>
      </c>
      <c r="D53" s="20" t="s">
        <v>99</v>
      </c>
      <c r="E53" s="23"/>
    </row>
    <row r="54">
      <c r="A54" s="1"/>
      <c r="B54" s="1" t="s">
        <v>100</v>
      </c>
      <c r="C54" s="2">
        <v>1.12</v>
      </c>
      <c r="D54" s="2" t="s">
        <v>101</v>
      </c>
      <c r="E54" s="2" t="s">
        <v>101</v>
      </c>
    </row>
    <row r="55">
      <c r="A55" s="1"/>
      <c r="B55" s="1" t="s">
        <v>102</v>
      </c>
      <c r="C55" s="2">
        <v>0.217</v>
      </c>
      <c r="D55" s="2" t="s">
        <v>103</v>
      </c>
      <c r="E55" s="2" t="s">
        <v>103</v>
      </c>
    </row>
    <row r="56">
      <c r="A56" s="1"/>
      <c r="B56" s="1" t="s">
        <v>104</v>
      </c>
      <c r="C56" s="2">
        <v>0.449</v>
      </c>
      <c r="D56" s="2" t="s">
        <v>105</v>
      </c>
      <c r="E56" s="2" t="s">
        <v>105</v>
      </c>
    </row>
    <row r="57">
      <c r="A57" s="1"/>
      <c r="B57" s="1" t="s">
        <v>106</v>
      </c>
      <c r="C57" s="2">
        <v>0.372</v>
      </c>
      <c r="D57" s="2" t="s">
        <v>107</v>
      </c>
      <c r="E57" s="2" t="s">
        <v>107</v>
      </c>
    </row>
    <row r="58">
      <c r="A58" s="1"/>
      <c r="B58" s="1" t="s">
        <v>108</v>
      </c>
      <c r="C58" s="2">
        <v>0.6</v>
      </c>
      <c r="D58" s="20" t="s">
        <v>86</v>
      </c>
      <c r="E58" s="2" t="s">
        <v>86</v>
      </c>
      <c r="F58" s="2" t="s">
        <v>109</v>
      </c>
    </row>
    <row r="59">
      <c r="A59" s="1"/>
      <c r="B59" s="1" t="s">
        <v>110</v>
      </c>
      <c r="C59" s="2">
        <v>2.06</v>
      </c>
      <c r="D59" s="2">
        <v>2.0692</v>
      </c>
      <c r="E59" s="2" t="s">
        <v>111</v>
      </c>
    </row>
    <row r="60">
      <c r="A60" s="1"/>
      <c r="B60" s="1" t="s">
        <v>112</v>
      </c>
      <c r="C60" s="2">
        <v>0.102</v>
      </c>
      <c r="D60" s="20" t="s">
        <v>113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6.14"/>
    <col customWidth="1" min="3" max="3" width="38.29"/>
    <col customWidth="1" min="4" max="4" width="70.29"/>
  </cols>
  <sheetData>
    <row r="1">
      <c r="A1" s="24" t="s">
        <v>78</v>
      </c>
      <c r="B1" s="2"/>
    </row>
    <row r="2">
      <c r="A2" s="25" t="s">
        <v>114</v>
      </c>
      <c r="B2" s="26" t="s">
        <v>115</v>
      </c>
    </row>
    <row r="3">
      <c r="A3" s="25" t="s">
        <v>116</v>
      </c>
      <c r="B3" s="2" t="s">
        <v>117</v>
      </c>
    </row>
    <row r="4">
      <c r="A4" s="25" t="s">
        <v>118</v>
      </c>
      <c r="B4" s="26" t="s">
        <v>115</v>
      </c>
    </row>
    <row r="5">
      <c r="A5" s="25" t="s">
        <v>119</v>
      </c>
      <c r="B5" s="26" t="s">
        <v>117</v>
      </c>
    </row>
    <row r="6">
      <c r="A6" s="25" t="s">
        <v>120</v>
      </c>
      <c r="B6" s="2" t="s">
        <v>115</v>
      </c>
    </row>
    <row r="7">
      <c r="A7" s="25" t="s">
        <v>121</v>
      </c>
      <c r="B7" s="2" t="s">
        <v>115</v>
      </c>
    </row>
    <row r="8">
      <c r="A8" s="9"/>
    </row>
    <row r="9">
      <c r="A9" s="25" t="s">
        <v>122</v>
      </c>
      <c r="B9" s="26" t="s">
        <v>117</v>
      </c>
    </row>
    <row r="10">
      <c r="A10" s="25" t="s">
        <v>123</v>
      </c>
      <c r="B10" s="2" t="s">
        <v>115</v>
      </c>
    </row>
    <row r="11">
      <c r="A11" s="25" t="s">
        <v>124</v>
      </c>
      <c r="B11" s="26" t="s">
        <v>117</v>
      </c>
    </row>
    <row r="12">
      <c r="A12" s="25" t="s">
        <v>125</v>
      </c>
      <c r="B12" s="2" t="s">
        <v>117</v>
      </c>
    </row>
    <row r="13">
      <c r="A13" s="25" t="s">
        <v>126</v>
      </c>
      <c r="B13" s="26" t="s">
        <v>115</v>
      </c>
    </row>
    <row r="14">
      <c r="A14" s="25" t="s">
        <v>127</v>
      </c>
      <c r="B14" s="2" t="s">
        <v>115</v>
      </c>
    </row>
    <row r="15">
      <c r="A15" s="25" t="s">
        <v>128</v>
      </c>
      <c r="B15" s="2" t="s">
        <v>117</v>
      </c>
    </row>
    <row r="16">
      <c r="A16" s="25" t="s">
        <v>129</v>
      </c>
      <c r="B16" s="2" t="s">
        <v>115</v>
      </c>
    </row>
    <row r="17">
      <c r="A17" s="25" t="s">
        <v>130</v>
      </c>
      <c r="B17" s="2" t="s">
        <v>115</v>
      </c>
    </row>
    <row r="18">
      <c r="A18" s="9"/>
    </row>
    <row r="19">
      <c r="A19" s="25" t="s">
        <v>131</v>
      </c>
      <c r="B19" s="26" t="s">
        <v>117</v>
      </c>
    </row>
    <row r="20">
      <c r="A20" s="25" t="s">
        <v>132</v>
      </c>
      <c r="B20" s="26" t="s">
        <v>115</v>
      </c>
    </row>
    <row r="21">
      <c r="A21" s="25" t="s">
        <v>133</v>
      </c>
      <c r="B21" s="26" t="s">
        <v>117</v>
      </c>
    </row>
    <row r="22">
      <c r="A22" s="25" t="s">
        <v>134</v>
      </c>
      <c r="B22" s="26" t="s">
        <v>115</v>
      </c>
    </row>
    <row r="23">
      <c r="A23" s="25" t="s">
        <v>135</v>
      </c>
      <c r="B23" s="26" t="s">
        <v>117</v>
      </c>
    </row>
    <row r="24">
      <c r="A24" s="25" t="s">
        <v>136</v>
      </c>
      <c r="B24" s="26" t="s">
        <v>115</v>
      </c>
    </row>
    <row r="25">
      <c r="A25" s="25" t="s">
        <v>137</v>
      </c>
      <c r="B25" s="26" t="s">
        <v>115</v>
      </c>
    </row>
    <row r="26">
      <c r="A26" s="25" t="s">
        <v>138</v>
      </c>
      <c r="B26" s="2" t="s">
        <v>115</v>
      </c>
      <c r="C26" s="2" t="s">
        <v>139</v>
      </c>
    </row>
    <row r="27">
      <c r="A27" s="9"/>
    </row>
    <row r="28">
      <c r="A28" s="25" t="s">
        <v>140</v>
      </c>
      <c r="B28" s="26" t="s">
        <v>115</v>
      </c>
    </row>
    <row r="29">
      <c r="A29" s="25" t="s">
        <v>141</v>
      </c>
      <c r="B29" s="26" t="s">
        <v>117</v>
      </c>
    </row>
    <row r="30">
      <c r="A30" s="25" t="s">
        <v>142</v>
      </c>
      <c r="B30" s="26" t="s">
        <v>117</v>
      </c>
    </row>
    <row r="31">
      <c r="A31" s="25" t="s">
        <v>143</v>
      </c>
      <c r="B31" s="26" t="s">
        <v>115</v>
      </c>
    </row>
    <row r="32">
      <c r="A32" s="25" t="s">
        <v>144</v>
      </c>
      <c r="B32" s="26" t="s">
        <v>115</v>
      </c>
    </row>
    <row r="33">
      <c r="A33" s="25" t="s">
        <v>145</v>
      </c>
      <c r="B33" s="2" t="s">
        <v>115</v>
      </c>
      <c r="C33" s="2" t="s">
        <v>146</v>
      </c>
    </row>
    <row r="34">
      <c r="A34" s="25" t="s">
        <v>147</v>
      </c>
      <c r="B34" s="26" t="s">
        <v>115</v>
      </c>
    </row>
    <row r="35">
      <c r="A35" s="25" t="s">
        <v>148</v>
      </c>
      <c r="B35" s="26" t="s">
        <v>117</v>
      </c>
    </row>
    <row r="36">
      <c r="A36" s="9"/>
    </row>
    <row r="37">
      <c r="A37" s="25" t="s">
        <v>149</v>
      </c>
      <c r="B37" s="2" t="s">
        <v>115</v>
      </c>
      <c r="C37" s="2" t="s">
        <v>150</v>
      </c>
    </row>
    <row r="38">
      <c r="A38" s="25" t="s">
        <v>151</v>
      </c>
      <c r="B38" s="2" t="s">
        <v>117</v>
      </c>
    </row>
    <row r="39">
      <c r="A39" s="25" t="s">
        <v>152</v>
      </c>
      <c r="B39" s="2" t="s">
        <v>115</v>
      </c>
    </row>
    <row r="40">
      <c r="A40" s="25" t="s">
        <v>153</v>
      </c>
      <c r="B40" s="26" t="s">
        <v>117</v>
      </c>
    </row>
    <row r="41">
      <c r="A41" s="25" t="s">
        <v>154</v>
      </c>
      <c r="B41" s="26" t="s">
        <v>117</v>
      </c>
    </row>
    <row r="42">
      <c r="A42" s="25" t="s">
        <v>155</v>
      </c>
      <c r="B42" s="2" t="s">
        <v>117</v>
      </c>
    </row>
    <row r="43">
      <c r="A43" s="25" t="s">
        <v>156</v>
      </c>
      <c r="B43" s="2" t="s">
        <v>117</v>
      </c>
    </row>
    <row r="44">
      <c r="A44" s="25" t="s">
        <v>157</v>
      </c>
      <c r="B44" s="2" t="s">
        <v>115</v>
      </c>
    </row>
    <row r="45">
      <c r="A45" s="9"/>
    </row>
    <row r="46">
      <c r="A46" s="25" t="s">
        <v>158</v>
      </c>
      <c r="B46" s="26" t="s">
        <v>115</v>
      </c>
    </row>
    <row r="47">
      <c r="A47" s="25" t="s">
        <v>159</v>
      </c>
      <c r="B47" s="26" t="s">
        <v>117</v>
      </c>
    </row>
    <row r="48">
      <c r="A48" s="25" t="s">
        <v>160</v>
      </c>
      <c r="B48" s="26" t="s">
        <v>117</v>
      </c>
    </row>
    <row r="49">
      <c r="A49" s="25" t="s">
        <v>161</v>
      </c>
      <c r="B49" s="2" t="s">
        <v>115</v>
      </c>
    </row>
    <row r="50">
      <c r="A50" s="25" t="s">
        <v>162</v>
      </c>
      <c r="B50" s="2" t="s">
        <v>115</v>
      </c>
      <c r="C50" s="2" t="s">
        <v>163</v>
      </c>
    </row>
    <row r="51">
      <c r="A51" s="25" t="s">
        <v>164</v>
      </c>
      <c r="B51" s="2" t="s">
        <v>117</v>
      </c>
      <c r="C51" s="2" t="s">
        <v>165</v>
      </c>
    </row>
    <row r="52">
      <c r="A52" s="25" t="s">
        <v>166</v>
      </c>
      <c r="B52" s="2" t="s">
        <v>117</v>
      </c>
    </row>
    <row r="53">
      <c r="A53" s="25" t="s">
        <v>167</v>
      </c>
      <c r="B53" s="2" t="s">
        <v>115</v>
      </c>
    </row>
    <row r="54">
      <c r="A54" s="9"/>
    </row>
    <row r="55">
      <c r="A55" s="25" t="s">
        <v>168</v>
      </c>
      <c r="B55" s="2" t="s">
        <v>117</v>
      </c>
      <c r="C55" s="2" t="s">
        <v>117</v>
      </c>
    </row>
    <row r="56">
      <c r="A56" s="25" t="s">
        <v>169</v>
      </c>
      <c r="B56" s="2" t="s">
        <v>115</v>
      </c>
      <c r="C56" s="2" t="s">
        <v>115</v>
      </c>
    </row>
    <row r="57">
      <c r="A57" s="25" t="s">
        <v>170</v>
      </c>
      <c r="B57" s="2" t="s">
        <v>115</v>
      </c>
      <c r="C57" s="2" t="s">
        <v>115</v>
      </c>
    </row>
    <row r="58">
      <c r="A58" s="25" t="s">
        <v>171</v>
      </c>
      <c r="B58" s="2" t="s">
        <v>115</v>
      </c>
      <c r="C58" s="2" t="s">
        <v>172</v>
      </c>
    </row>
    <row r="59">
      <c r="A59" s="25" t="s">
        <v>173</v>
      </c>
      <c r="B59" s="2" t="s">
        <v>115</v>
      </c>
    </row>
    <row r="60">
      <c r="A60" s="25" t="s">
        <v>174</v>
      </c>
      <c r="B60" s="2" t="s">
        <v>117</v>
      </c>
    </row>
    <row r="61">
      <c r="A61" s="25" t="s">
        <v>175</v>
      </c>
      <c r="B61" s="2" t="s">
        <v>117</v>
      </c>
      <c r="C61" s="2" t="s">
        <v>117</v>
      </c>
    </row>
    <row r="62">
      <c r="A62" s="25" t="s">
        <v>176</v>
      </c>
      <c r="B62" s="2" t="s">
        <v>115</v>
      </c>
      <c r="C62" s="2" t="s">
        <v>177</v>
      </c>
    </row>
    <row r="65">
      <c r="A65" s="27" t="s">
        <v>178</v>
      </c>
    </row>
    <row r="66">
      <c r="A66" s="28" t="s">
        <v>179</v>
      </c>
      <c r="B66" s="29" t="s">
        <v>117</v>
      </c>
    </row>
    <row r="67">
      <c r="A67" s="30" t="s">
        <v>180</v>
      </c>
      <c r="B67" s="29" t="s">
        <v>115</v>
      </c>
    </row>
    <row r="68">
      <c r="A68" s="30" t="s">
        <v>181</v>
      </c>
      <c r="B68" s="29" t="s">
        <v>115</v>
      </c>
    </row>
    <row r="69">
      <c r="A69" s="30" t="s">
        <v>182</v>
      </c>
      <c r="B69" s="29" t="s">
        <v>117</v>
      </c>
    </row>
    <row r="70">
      <c r="A70" s="30" t="s">
        <v>183</v>
      </c>
      <c r="B70" s="29" t="s">
        <v>115</v>
      </c>
    </row>
    <row r="71">
      <c r="A71" s="30" t="s">
        <v>184</v>
      </c>
      <c r="B71" s="29" t="s">
        <v>115</v>
      </c>
    </row>
    <row r="72">
      <c r="A72" s="30" t="s">
        <v>185</v>
      </c>
      <c r="B72" s="29" t="s">
        <v>115</v>
      </c>
    </row>
    <row r="73">
      <c r="A73" s="30" t="s">
        <v>186</v>
      </c>
      <c r="B73" s="29" t="s">
        <v>117</v>
      </c>
    </row>
    <row r="74">
      <c r="A74" s="9"/>
    </row>
    <row r="75">
      <c r="A75" s="28" t="s">
        <v>187</v>
      </c>
      <c r="B75" s="31" t="s">
        <v>115</v>
      </c>
    </row>
    <row r="76">
      <c r="A76" s="30" t="s">
        <v>188</v>
      </c>
      <c r="B76" s="31" t="s">
        <v>115</v>
      </c>
      <c r="C76" s="2" t="s">
        <v>189</v>
      </c>
    </row>
    <row r="77">
      <c r="A77" s="30" t="s">
        <v>190</v>
      </c>
      <c r="B77" s="26" t="s">
        <v>115</v>
      </c>
    </row>
    <row r="78">
      <c r="A78" s="30" t="s">
        <v>191</v>
      </c>
      <c r="B78" s="26" t="s">
        <v>115</v>
      </c>
    </row>
    <row r="79">
      <c r="A79" s="30" t="s">
        <v>192</v>
      </c>
      <c r="B79" s="26" t="s">
        <v>115</v>
      </c>
    </row>
    <row r="80">
      <c r="A80" s="30" t="s">
        <v>193</v>
      </c>
      <c r="B80" s="26" t="s">
        <v>115</v>
      </c>
    </row>
    <row r="81">
      <c r="A81" s="30" t="s">
        <v>194</v>
      </c>
      <c r="B81" s="26" t="s">
        <v>117</v>
      </c>
    </row>
    <row r="82">
      <c r="A82" s="30" t="s">
        <v>195</v>
      </c>
      <c r="B82" s="26" t="s">
        <v>117</v>
      </c>
    </row>
    <row r="83">
      <c r="A83" s="30" t="s">
        <v>196</v>
      </c>
      <c r="B83" s="26" t="s">
        <v>115</v>
      </c>
    </row>
    <row r="84">
      <c r="A84" s="30" t="s">
        <v>197</v>
      </c>
      <c r="B84" s="29" t="s">
        <v>117</v>
      </c>
    </row>
    <row r="85">
      <c r="A85" s="30" t="s">
        <v>198</v>
      </c>
      <c r="B85" s="29" t="s">
        <v>115</v>
      </c>
      <c r="C85" s="32" t="s">
        <v>199</v>
      </c>
    </row>
    <row r="86">
      <c r="A86" s="9"/>
    </row>
    <row r="87">
      <c r="A87" s="28" t="s">
        <v>200</v>
      </c>
      <c r="B87" s="26" t="s">
        <v>117</v>
      </c>
    </row>
    <row r="88">
      <c r="A88" s="30" t="s">
        <v>201</v>
      </c>
      <c r="B88" s="29" t="s">
        <v>115</v>
      </c>
    </row>
    <row r="89">
      <c r="A89" s="30" t="s">
        <v>202</v>
      </c>
      <c r="B89" s="29" t="s">
        <v>117</v>
      </c>
    </row>
    <row r="90">
      <c r="A90" s="30" t="s">
        <v>203</v>
      </c>
      <c r="B90" s="29" t="s">
        <v>115</v>
      </c>
    </row>
    <row r="91">
      <c r="A91" s="30" t="s">
        <v>120</v>
      </c>
      <c r="B91" s="29" t="s">
        <v>115</v>
      </c>
    </row>
    <row r="92">
      <c r="A92" s="30" t="s">
        <v>204</v>
      </c>
      <c r="B92" s="29" t="s">
        <v>115</v>
      </c>
    </row>
    <row r="93">
      <c r="A93" s="9"/>
    </row>
    <row r="94">
      <c r="A94" s="28" t="s">
        <v>205</v>
      </c>
      <c r="B94" s="26" t="s">
        <v>117</v>
      </c>
    </row>
    <row r="95">
      <c r="A95" s="30" t="s">
        <v>206</v>
      </c>
      <c r="B95" s="26" t="s">
        <v>117</v>
      </c>
    </row>
    <row r="96">
      <c r="A96" s="30" t="s">
        <v>207</v>
      </c>
      <c r="B96" s="26" t="s">
        <v>115</v>
      </c>
    </row>
    <row r="97">
      <c r="A97" s="30" t="s">
        <v>208</v>
      </c>
      <c r="B97" s="29" t="s">
        <v>115</v>
      </c>
    </row>
    <row r="98">
      <c r="A98" s="30" t="s">
        <v>209</v>
      </c>
      <c r="B98" s="26" t="s">
        <v>115</v>
      </c>
    </row>
    <row r="99">
      <c r="A99" s="30" t="s">
        <v>210</v>
      </c>
      <c r="B99" s="26" t="s">
        <v>115</v>
      </c>
    </row>
    <row r="100">
      <c r="A100" s="30" t="s">
        <v>147</v>
      </c>
      <c r="B100" s="26" t="s">
        <v>115</v>
      </c>
    </row>
    <row r="101">
      <c r="A101" s="30" t="s">
        <v>211</v>
      </c>
      <c r="B101" s="26" t="s">
        <v>117</v>
      </c>
    </row>
    <row r="102">
      <c r="A102" s="9"/>
    </row>
    <row r="103">
      <c r="A103" s="28" t="s">
        <v>212</v>
      </c>
      <c r="B103" s="2" t="s">
        <v>115</v>
      </c>
      <c r="D103" s="2" t="s">
        <v>213</v>
      </c>
    </row>
    <row r="104">
      <c r="A104" s="30" t="s">
        <v>214</v>
      </c>
      <c r="B104" s="26" t="s">
        <v>115</v>
      </c>
    </row>
    <row r="105">
      <c r="A105" s="30" t="s">
        <v>215</v>
      </c>
      <c r="B105" s="2" t="s">
        <v>117</v>
      </c>
      <c r="C105" s="2" t="s">
        <v>216</v>
      </c>
      <c r="D105" s="2" t="s">
        <v>217</v>
      </c>
    </row>
    <row r="106">
      <c r="A106" s="30" t="s">
        <v>218</v>
      </c>
      <c r="B106" s="2" t="s">
        <v>115</v>
      </c>
      <c r="C106" s="25" t="s">
        <v>219</v>
      </c>
    </row>
    <row r="107">
      <c r="A107" s="30" t="s">
        <v>220</v>
      </c>
      <c r="B107" s="26" t="s">
        <v>117</v>
      </c>
    </row>
    <row r="108">
      <c r="A108" s="30" t="s">
        <v>221</v>
      </c>
      <c r="B108" s="2" t="s">
        <v>115</v>
      </c>
      <c r="C108" s="2" t="s">
        <v>222</v>
      </c>
    </row>
    <row r="109">
      <c r="A109" s="30" t="s">
        <v>223</v>
      </c>
      <c r="B109" s="26" t="s">
        <v>115</v>
      </c>
    </row>
    <row r="110">
      <c r="A110" s="30" t="s">
        <v>224</v>
      </c>
      <c r="B110" s="2" t="s">
        <v>117</v>
      </c>
      <c r="C110" s="25" t="s">
        <v>225</v>
      </c>
    </row>
    <row r="111">
      <c r="A111" s="9"/>
    </row>
    <row r="112">
      <c r="A112" s="33" t="s">
        <v>226</v>
      </c>
      <c r="B112" s="2" t="s">
        <v>115</v>
      </c>
      <c r="C112" s="2" t="s">
        <v>227</v>
      </c>
      <c r="D112" s="34" t="s">
        <v>228</v>
      </c>
      <c r="E112" s="26" t="s">
        <v>115</v>
      </c>
    </row>
    <row r="113">
      <c r="A113" s="30" t="s">
        <v>229</v>
      </c>
      <c r="B113" s="26" t="s">
        <v>115</v>
      </c>
      <c r="D113" s="34" t="s">
        <v>230</v>
      </c>
      <c r="E113" s="2" t="s">
        <v>115</v>
      </c>
    </row>
    <row r="114">
      <c r="A114" s="30" t="s">
        <v>231</v>
      </c>
      <c r="B114" s="2" t="s">
        <v>115</v>
      </c>
      <c r="D114" s="34" t="s">
        <v>232</v>
      </c>
      <c r="E114" s="26" t="s">
        <v>117</v>
      </c>
    </row>
    <row r="115">
      <c r="A115" s="30" t="s">
        <v>233</v>
      </c>
      <c r="B115" s="26" t="s">
        <v>117</v>
      </c>
      <c r="D115" s="34" t="s">
        <v>234</v>
      </c>
      <c r="E115" s="26" t="s">
        <v>115</v>
      </c>
    </row>
    <row r="116">
      <c r="A116" s="30" t="s">
        <v>235</v>
      </c>
      <c r="B116" s="26" t="s">
        <v>117</v>
      </c>
      <c r="D116" s="34" t="s">
        <v>236</v>
      </c>
      <c r="E116" s="2" t="s">
        <v>115</v>
      </c>
    </row>
    <row r="117">
      <c r="A117" s="30" t="s">
        <v>237</v>
      </c>
      <c r="B117" s="26" t="s">
        <v>115</v>
      </c>
      <c r="D117" s="34" t="s">
        <v>238</v>
      </c>
      <c r="E117" s="26" t="s">
        <v>117</v>
      </c>
    </row>
    <row r="118">
      <c r="A118" s="30" t="s">
        <v>239</v>
      </c>
      <c r="B118" s="26" t="s">
        <v>117</v>
      </c>
      <c r="D118" s="34" t="s">
        <v>240</v>
      </c>
      <c r="E118" s="2" t="s">
        <v>115</v>
      </c>
    </row>
    <row r="119">
      <c r="A119" s="30" t="s">
        <v>241</v>
      </c>
      <c r="B119" s="2" t="s">
        <v>115</v>
      </c>
      <c r="D119" s="34" t="s">
        <v>242</v>
      </c>
      <c r="E119" s="26" t="s">
        <v>117</v>
      </c>
    </row>
    <row r="120">
      <c r="A120" s="9"/>
    </row>
    <row r="121">
      <c r="A121" s="28" t="s">
        <v>243</v>
      </c>
      <c r="B121" s="31" t="s">
        <v>117</v>
      </c>
    </row>
    <row r="122">
      <c r="A122" s="30" t="s">
        <v>244</v>
      </c>
      <c r="B122" s="13" t="s">
        <v>115</v>
      </c>
    </row>
    <row r="123">
      <c r="A123" s="30" t="s">
        <v>245</v>
      </c>
      <c r="B123" s="13" t="s">
        <v>117</v>
      </c>
    </row>
    <row r="124">
      <c r="A124" s="30" t="s">
        <v>246</v>
      </c>
      <c r="B124" s="2" t="s">
        <v>115</v>
      </c>
    </row>
    <row r="125">
      <c r="A125" s="30" t="s">
        <v>247</v>
      </c>
      <c r="B125" s="2" t="s">
        <v>115</v>
      </c>
    </row>
    <row r="126">
      <c r="A126" s="30" t="s">
        <v>248</v>
      </c>
      <c r="B126" s="2" t="s">
        <v>117</v>
      </c>
    </row>
    <row r="127">
      <c r="A127" s="30" t="s">
        <v>156</v>
      </c>
      <c r="B127" s="2" t="s">
        <v>117</v>
      </c>
    </row>
    <row r="128">
      <c r="A128" s="30" t="s">
        <v>249</v>
      </c>
      <c r="B128" s="2" t="s">
        <v>117</v>
      </c>
    </row>
    <row r="129">
      <c r="C129" s="2" t="s">
        <v>250</v>
      </c>
    </row>
    <row r="131">
      <c r="A131" s="27" t="s">
        <v>251</v>
      </c>
    </row>
    <row r="132">
      <c r="A132" s="34" t="s">
        <v>252</v>
      </c>
      <c r="B132" s="2" t="s">
        <v>115</v>
      </c>
      <c r="C132" s="25" t="s">
        <v>219</v>
      </c>
    </row>
    <row r="133">
      <c r="A133" s="35" t="s">
        <v>253</v>
      </c>
      <c r="B133" s="2" t="s">
        <v>117</v>
      </c>
      <c r="C133" s="2" t="s">
        <v>254</v>
      </c>
      <c r="D133" s="2" t="s">
        <v>255</v>
      </c>
    </row>
    <row r="134">
      <c r="A134" s="34" t="s">
        <v>256</v>
      </c>
      <c r="B134" s="6" t="s">
        <v>115</v>
      </c>
      <c r="C134" s="2" t="s">
        <v>257</v>
      </c>
    </row>
    <row r="135">
      <c r="A135" s="34" t="s">
        <v>258</v>
      </c>
      <c r="B135" s="26" t="s">
        <v>115</v>
      </c>
    </row>
    <row r="136">
      <c r="A136" s="34" t="s">
        <v>259</v>
      </c>
      <c r="B136" s="2" t="s">
        <v>115</v>
      </c>
    </row>
    <row r="137">
      <c r="A137" s="35" t="s">
        <v>260</v>
      </c>
      <c r="B137" s="2" t="s">
        <v>117</v>
      </c>
      <c r="C137" s="25" t="s">
        <v>225</v>
      </c>
      <c r="D137" s="2" t="s">
        <v>261</v>
      </c>
    </row>
    <row r="138">
      <c r="A138" s="36" t="s">
        <v>262</v>
      </c>
      <c r="B138" s="26" t="s">
        <v>117</v>
      </c>
    </row>
    <row r="139">
      <c r="A139" s="34" t="s">
        <v>263</v>
      </c>
      <c r="B139" s="26" t="s">
        <v>115</v>
      </c>
    </row>
    <row r="140">
      <c r="A140" s="37"/>
    </row>
    <row r="141">
      <c r="A141" s="34" t="s">
        <v>264</v>
      </c>
      <c r="B141" s="2" t="s">
        <v>115</v>
      </c>
    </row>
    <row r="142">
      <c r="A142" s="34" t="s">
        <v>265</v>
      </c>
      <c r="B142" s="2" t="s">
        <v>115</v>
      </c>
      <c r="C142" s="2" t="s">
        <v>266</v>
      </c>
      <c r="D142" s="2" t="s">
        <v>267</v>
      </c>
    </row>
    <row r="143">
      <c r="A143" s="34" t="s">
        <v>268</v>
      </c>
      <c r="B143" s="2" t="s">
        <v>115</v>
      </c>
    </row>
    <row r="144">
      <c r="A144" s="35" t="s">
        <v>269</v>
      </c>
      <c r="B144" s="26" t="s">
        <v>117</v>
      </c>
    </row>
    <row r="145">
      <c r="A145" s="34" t="s">
        <v>270</v>
      </c>
      <c r="B145" s="2" t="s">
        <v>115</v>
      </c>
    </row>
    <row r="146">
      <c r="A146" s="34" t="s">
        <v>271</v>
      </c>
      <c r="B146" s="2" t="s">
        <v>115</v>
      </c>
    </row>
    <row r="147">
      <c r="A147" s="36" t="s">
        <v>272</v>
      </c>
      <c r="B147" s="26" t="s">
        <v>117</v>
      </c>
    </row>
    <row r="148">
      <c r="A148" s="34" t="s">
        <v>273</v>
      </c>
      <c r="B148" s="2" t="s">
        <v>115</v>
      </c>
    </row>
    <row r="149">
      <c r="A149" s="37"/>
    </row>
    <row r="150">
      <c r="A150" s="36" t="s">
        <v>274</v>
      </c>
      <c r="B150" s="26" t="s">
        <v>117</v>
      </c>
    </row>
    <row r="151">
      <c r="A151" s="34" t="s">
        <v>275</v>
      </c>
      <c r="B151" s="26" t="s">
        <v>115</v>
      </c>
    </row>
    <row r="152">
      <c r="A152" s="34" t="s">
        <v>276</v>
      </c>
      <c r="B152" s="26" t="s">
        <v>115</v>
      </c>
    </row>
    <row r="153">
      <c r="A153" s="36" t="s">
        <v>277</v>
      </c>
      <c r="B153" s="26" t="s">
        <v>117</v>
      </c>
    </row>
    <row r="154">
      <c r="A154" s="36" t="s">
        <v>278</v>
      </c>
      <c r="B154" s="2" t="s">
        <v>117</v>
      </c>
    </row>
    <row r="155">
      <c r="A155" s="34" t="s">
        <v>279</v>
      </c>
      <c r="B155" s="2" t="s">
        <v>115</v>
      </c>
    </row>
    <row r="156">
      <c r="A156" s="37"/>
    </row>
    <row r="157">
      <c r="A157" s="34" t="s">
        <v>280</v>
      </c>
      <c r="B157" s="26" t="s">
        <v>115</v>
      </c>
    </row>
    <row r="158">
      <c r="A158" s="36" t="s">
        <v>281</v>
      </c>
      <c r="B158" s="2" t="s">
        <v>117</v>
      </c>
    </row>
    <row r="159">
      <c r="A159" s="38" t="s">
        <v>282</v>
      </c>
      <c r="B159" s="26" t="s">
        <v>115</v>
      </c>
    </row>
    <row r="160">
      <c r="A160" s="34" t="s">
        <v>283</v>
      </c>
      <c r="B160" s="26" t="s">
        <v>115</v>
      </c>
    </row>
    <row r="161">
      <c r="A161" s="36" t="s">
        <v>284</v>
      </c>
      <c r="B161" s="26" t="s">
        <v>117</v>
      </c>
    </row>
    <row r="162">
      <c r="A162" s="36" t="s">
        <v>285</v>
      </c>
      <c r="B162" s="26" t="s">
        <v>117</v>
      </c>
    </row>
    <row r="163">
      <c r="A163" s="36" t="s">
        <v>286</v>
      </c>
      <c r="B163" s="2" t="s">
        <v>117</v>
      </c>
    </row>
    <row r="164">
      <c r="A164" s="38" t="s">
        <v>287</v>
      </c>
      <c r="B164" s="13" t="s">
        <v>288</v>
      </c>
      <c r="C164" s="2" t="s">
        <v>289</v>
      </c>
    </row>
    <row r="165">
      <c r="A165" s="37"/>
    </row>
    <row r="166">
      <c r="A166" s="34" t="s">
        <v>290</v>
      </c>
      <c r="B166" s="26" t="s">
        <v>115</v>
      </c>
    </row>
    <row r="167">
      <c r="A167" s="34" t="s">
        <v>291</v>
      </c>
      <c r="B167" s="26" t="s">
        <v>115</v>
      </c>
    </row>
    <row r="168">
      <c r="A168" s="36" t="s">
        <v>160</v>
      </c>
      <c r="B168" s="26" t="s">
        <v>117</v>
      </c>
    </row>
    <row r="169">
      <c r="A169" s="36" t="s">
        <v>292</v>
      </c>
      <c r="B169" s="26" t="s">
        <v>117</v>
      </c>
    </row>
    <row r="170">
      <c r="A170" s="36" t="s">
        <v>293</v>
      </c>
      <c r="B170" s="26" t="s">
        <v>117</v>
      </c>
    </row>
    <row r="171">
      <c r="A171" s="36" t="s">
        <v>294</v>
      </c>
      <c r="B171" s="26" t="s">
        <v>117</v>
      </c>
    </row>
    <row r="172">
      <c r="A172" s="34" t="s">
        <v>295</v>
      </c>
      <c r="B172" s="2" t="s">
        <v>115</v>
      </c>
    </row>
    <row r="173">
      <c r="A173" s="36" t="s">
        <v>296</v>
      </c>
      <c r="B173" s="26" t="s">
        <v>117</v>
      </c>
    </row>
    <row r="174">
      <c r="A174" s="37"/>
    </row>
    <row r="175">
      <c r="A175" s="34" t="s">
        <v>228</v>
      </c>
      <c r="B175" s="26" t="s">
        <v>115</v>
      </c>
      <c r="D175" s="2" t="s">
        <v>213</v>
      </c>
    </row>
    <row r="176">
      <c r="A176" s="34" t="s">
        <v>230</v>
      </c>
      <c r="B176" s="2" t="s">
        <v>115</v>
      </c>
    </row>
    <row r="177">
      <c r="A177" s="36" t="s">
        <v>232</v>
      </c>
      <c r="B177" s="26" t="s">
        <v>117</v>
      </c>
    </row>
    <row r="178">
      <c r="A178" s="34" t="s">
        <v>234</v>
      </c>
      <c r="B178" s="26" t="s">
        <v>115</v>
      </c>
    </row>
    <row r="179">
      <c r="A179" s="34" t="s">
        <v>236</v>
      </c>
      <c r="B179" s="2" t="s">
        <v>115</v>
      </c>
      <c r="C179" s="25"/>
    </row>
    <row r="180">
      <c r="A180" s="36" t="s">
        <v>238</v>
      </c>
      <c r="B180" s="26" t="s">
        <v>117</v>
      </c>
    </row>
    <row r="181">
      <c r="A181" s="34" t="s">
        <v>240</v>
      </c>
      <c r="B181" s="2" t="s">
        <v>115</v>
      </c>
    </row>
    <row r="182">
      <c r="A182" s="36" t="s">
        <v>242</v>
      </c>
      <c r="B182" s="26" t="s">
        <v>117</v>
      </c>
    </row>
    <row r="183">
      <c r="A183" s="37"/>
    </row>
    <row r="184">
      <c r="A184" s="34" t="s">
        <v>297</v>
      </c>
      <c r="B184" s="26" t="s">
        <v>115</v>
      </c>
    </row>
    <row r="185">
      <c r="A185" s="34" t="s">
        <v>298</v>
      </c>
      <c r="B185" s="2" t="s">
        <v>115</v>
      </c>
    </row>
    <row r="186">
      <c r="A186" s="36" t="s">
        <v>299</v>
      </c>
      <c r="B186" s="26" t="s">
        <v>117</v>
      </c>
    </row>
    <row r="187">
      <c r="A187" s="34" t="s">
        <v>208</v>
      </c>
      <c r="B187" s="2" t="s">
        <v>115</v>
      </c>
    </row>
    <row r="188">
      <c r="A188" s="34" t="s">
        <v>300</v>
      </c>
      <c r="B188" s="26" t="s">
        <v>115</v>
      </c>
    </row>
    <row r="189">
      <c r="A189" s="34" t="s">
        <v>301</v>
      </c>
      <c r="B189" s="26" t="s">
        <v>115</v>
      </c>
    </row>
    <row r="190">
      <c r="A190" s="36" t="s">
        <v>302</v>
      </c>
      <c r="B190" s="26" t="s">
        <v>117</v>
      </c>
    </row>
    <row r="191">
      <c r="A191" s="34" t="s">
        <v>303</v>
      </c>
      <c r="B191" s="26" t="s">
        <v>115</v>
      </c>
    </row>
  </sheetData>
  <drawing r:id="rId1"/>
</worksheet>
</file>